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anabria\Desktop\UTA ADMINISTRACION CYNTHIA 2023-2024\CRCC 2024\SEGUNDO INFORME CRCC ABRIL A JUNIO2024\"/>
    </mc:Choice>
  </mc:AlternateContent>
  <bookViews>
    <workbookView xWindow="0" yWindow="0" windowWidth="19200" windowHeight="10530"/>
  </bookViews>
  <sheets>
    <sheet name="INFORME PARCIAL ABR A JUN 2024" sheetId="1" r:id="rId1"/>
  </sheets>
  <externalReferences>
    <externalReference r:id="rId2"/>
    <externalReference r:id="rId3"/>
    <externalReference r:id="rId4"/>
  </externalReferences>
  <definedNames>
    <definedName name="_xlnm.Print_Area" localSheetId="0">'INFORME PARCIAL ABR A JUN 2024'!$A$1:$G$390</definedName>
    <definedName name="_xlnm.Print_Titles" localSheetId="0">'INFORME PARCIAL ABR A JUN 2024'!$1:$8</definedName>
  </definedNames>
  <calcPr calcId="162913"/>
</workbook>
</file>

<file path=xl/calcChain.xml><?xml version="1.0" encoding="utf-8"?>
<calcChain xmlns="http://schemas.openxmlformats.org/spreadsheetml/2006/main">
  <c r="F258" i="1" l="1"/>
  <c r="F257" i="1"/>
  <c r="F256" i="1"/>
  <c r="F254" i="1"/>
  <c r="F253" i="1"/>
  <c r="F252" i="1"/>
  <c r="F250" i="1"/>
  <c r="F249" i="1"/>
  <c r="F248" i="1"/>
  <c r="F247" i="1"/>
  <c r="F246" i="1"/>
  <c r="F245" i="1"/>
  <c r="F242" i="1"/>
  <c r="F241" i="1"/>
  <c r="F240" i="1"/>
  <c r="F239" i="1"/>
  <c r="F238" i="1"/>
  <c r="F237" i="1"/>
  <c r="F236" i="1"/>
  <c r="F235" i="1"/>
  <c r="F233" i="1"/>
  <c r="F232" i="1"/>
  <c r="F231" i="1"/>
  <c r="F230" i="1"/>
  <c r="F229" i="1"/>
  <c r="F228" i="1"/>
  <c r="F227" i="1"/>
  <c r="F226" i="1"/>
  <c r="F224" i="1"/>
  <c r="F223" i="1"/>
  <c r="F222" i="1"/>
  <c r="F221" i="1"/>
  <c r="F220" i="1"/>
  <c r="D255" i="1" l="1"/>
  <c r="F255" i="1" s="1"/>
  <c r="D251" i="1"/>
  <c r="F251" i="1" s="1"/>
  <c r="D243" i="1"/>
  <c r="F243" i="1" s="1"/>
  <c r="D234" i="1"/>
  <c r="F234" i="1" s="1"/>
  <c r="D225" i="1"/>
  <c r="F225" i="1" s="1"/>
  <c r="D219" i="1"/>
  <c r="F219" i="1" s="1"/>
  <c r="C282" i="1"/>
  <c r="C281" i="1"/>
  <c r="C280" i="1"/>
  <c r="C279" i="1"/>
  <c r="E124" i="1"/>
  <c r="D259" i="1" l="1"/>
  <c r="F259" i="1" s="1"/>
  <c r="E87" i="1" l="1"/>
  <c r="E86" i="1"/>
  <c r="E85" i="1"/>
  <c r="E84" i="1"/>
  <c r="A20" i="1" l="1"/>
  <c r="A21" i="1" s="1"/>
  <c r="A22" i="1" s="1"/>
  <c r="A23" i="1" s="1"/>
  <c r="A24" i="1" s="1"/>
  <c r="A25" i="1" s="1"/>
  <c r="A26" i="1" s="1"/>
  <c r="A27" i="1" s="1"/>
  <c r="A28" i="1" s="1"/>
  <c r="A30" i="1" s="1"/>
  <c r="A31" i="1" s="1"/>
  <c r="A32" i="1" s="1"/>
  <c r="A33" i="1" s="1"/>
  <c r="A34" i="1" s="1"/>
  <c r="A35" i="1" s="1"/>
</calcChain>
</file>

<file path=xl/sharedStrings.xml><?xml version="1.0" encoding="utf-8"?>
<sst xmlns="http://schemas.openxmlformats.org/spreadsheetml/2006/main" count="1131" uniqueCount="781">
  <si>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</si>
  <si>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</si>
  <si>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</si>
  <si>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</si>
  <si>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</si>
  <si>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</si>
  <si>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</si>
  <si>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</si>
  <si>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</si>
  <si>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</si>
  <si>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</si>
  <si>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</si>
  <si>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</si>
  <si>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</si>
  <si>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</si>
  <si>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</si>
  <si>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</si>
  <si>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</si>
  <si>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</si>
  <si>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</si>
  <si>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</si>
  <si>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</si>
  <si>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</si>
  <si>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</si>
  <si>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</si>
  <si>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</si>
  <si>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</si>
  <si>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</si>
  <si>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</si>
  <si>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</si>
  <si>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</si>
  <si>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</si>
  <si>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</si>
  <si>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</si>
  <si>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</si>
  <si>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</si>
  <si>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</si>
  <si>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</si>
  <si>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</si>
  <si>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</si>
  <si>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</si>
  <si>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Otros tipos de Auditoria</t>
  </si>
  <si>
    <t>Periodo</t>
  </si>
  <si>
    <t>Cantidad de Miembros del CRCC:</t>
  </si>
  <si>
    <t>Total Mujeres:</t>
  </si>
  <si>
    <t>Total Hombres :</t>
  </si>
  <si>
    <t>Nivel de Cumplimiento</t>
  </si>
  <si>
    <t>Total nivel directivo o rango superior:</t>
  </si>
  <si>
    <t>Calificación MECIP de la Contraloría General de la República (CGR)</t>
  </si>
  <si>
    <t xml:space="preserve">Tema </t>
  </si>
  <si>
    <t>Enlace Portal de Transparencia de la SENAC</t>
  </si>
  <si>
    <t>Enlace Portal AIP</t>
  </si>
  <si>
    <t>Fecha</t>
  </si>
  <si>
    <t>Fecha de Contrato</t>
  </si>
  <si>
    <t>Enlace Portal de Denuncias de la SENAC</t>
  </si>
  <si>
    <t>Nro. Informe</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</si>
  <si>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</si>
  <si>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</si>
  <si>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</si>
  <si>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</si>
  <si>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</si>
  <si>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</si>
  <si>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</si>
  <si>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</si>
  <si>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</si>
  <si>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</si>
  <si>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</si>
  <si>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</si>
  <si>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</si>
  <si>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</si>
  <si>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</si>
  <si>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3.5 Contrataciones realizadas</t>
  </si>
  <si>
    <t>3.6 Ejecución Financiera</t>
  </si>
  <si>
    <t>2.1. Resolución de Aprobación y Anexo de Plan de Rendición de Cuentas</t>
  </si>
  <si>
    <t>2.2 Plan de Rendición de Cuentas. (Copiar abajo link de acceso directo)</t>
  </si>
  <si>
    <t>No Respondidos o Reconsideradas</t>
  </si>
  <si>
    <t>DIRECCION NACIONAL DE AERONAUTICA CIVIL - DINAC</t>
  </si>
  <si>
    <t>Unidad de Transparencia y Anticorrupción</t>
  </si>
  <si>
    <t>Dirección de Aeronáutica</t>
  </si>
  <si>
    <t>Dirección de Meteorología e Hidrología</t>
  </si>
  <si>
    <t>Secretaría General</t>
  </si>
  <si>
    <t>Auditoría Interna</t>
  </si>
  <si>
    <t>Subdirección de Planificación</t>
  </si>
  <si>
    <t>Subdirección de Administración y Finanzas</t>
  </si>
  <si>
    <t>Coordinación General de Tecnología de Información y Comunicación</t>
  </si>
  <si>
    <t>Coordinación General de Talento Humano</t>
  </si>
  <si>
    <t>Secretaría Comunicacional</t>
  </si>
  <si>
    <t>Lic. Antonio Sanabria Orue</t>
  </si>
  <si>
    <t>Lic. Lidia Graciela Cáceres Ocampos</t>
  </si>
  <si>
    <t>Sr. Jorge Daniel Insfrán Aguilera</t>
  </si>
  <si>
    <t xml:space="preserve">Coordinadora General </t>
  </si>
  <si>
    <t xml:space="preserve">Asesor </t>
  </si>
  <si>
    <t>Gerente de Normas de Navegación Aérea</t>
  </si>
  <si>
    <t>Gerente de Proyectos de Inversión</t>
  </si>
  <si>
    <t>Asistente</t>
  </si>
  <si>
    <t>Secretaria Comunicacional</t>
  </si>
  <si>
    <t>Gerente de Calidad</t>
  </si>
  <si>
    <t>Sr. Mario David Pereira Gimenez</t>
  </si>
  <si>
    <t>http://www.dinac.gov.py/v3/index.php/transparencia-y-anticorrupcion-dinac/ley-5282-14-art-8-acceso-a-la-informacion-publica</t>
  </si>
  <si>
    <t>3.4- Servicios o Productos Misionales (Depende de la Naturaleza de la Misión Institucional, puede abarcar un Programa o Proyecto)</t>
  </si>
  <si>
    <t>http://www.dinac.gov.py/v3/index.php/transparencia-y-anticorrupcion-dinac/informacion-publica-ley-5189-2014</t>
  </si>
  <si>
    <t>https://transparencia.senac.gov.py</t>
  </si>
  <si>
    <t>No aplica</t>
  </si>
  <si>
    <t>https://pyenresultados.rindiendocuentas.gov.py/PerfilEntidad?codEntidad=25-5&amp;codEntidad=25-5#programasActividades</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</si>
  <si>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</si>
  <si>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</si>
  <si>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</si>
  <si>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</si>
  <si>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</si>
  <si>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</si>
  <si>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</si>
  <si>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www.meteorologia.gov.py</t>
  </si>
  <si>
    <t>Supuesta Infracción a Leyes Especiales</t>
  </si>
  <si>
    <t>Dirección de Aeropuerto</t>
  </si>
  <si>
    <t xml:space="preserve">Observación: Las siglas SENAC significa Secretaría Nacional de Anticorrupción - Portal de Transparencia Activa de la SENAC </t>
  </si>
  <si>
    <t>Logros alcanzados:</t>
  </si>
  <si>
    <t xml:space="preserve">a) Operaciones aéreas seguras; </t>
  </si>
  <si>
    <t>b) Cumplimiento de las disposiciones legales vigentes, en tiempo y forma.</t>
  </si>
  <si>
    <t>c) Aseguramiento de la conectividad del país con la aplicación de incentivos a las compañías;</t>
  </si>
  <si>
    <t xml:space="preserve">d) Servicios de Navegación Aérea vigilados, en cumplimiento a los estándares de la seguridad operacional establecida en la normativa vigente; </t>
  </si>
  <si>
    <t xml:space="preserve">e) Actividades de regulación y supervisión mejoradas; </t>
  </si>
  <si>
    <t>f) Usuarios del transporte aéreo protegidos;</t>
  </si>
  <si>
    <t>g) Pasajeros dentro de entornos confortables, saludables y seguros;</t>
  </si>
  <si>
    <t>h) Personal de la DINAC protegido;</t>
  </si>
  <si>
    <t>i) Población nacional mejor informada y protegida;</t>
  </si>
  <si>
    <t>SUBDIRECCION DE NAVEGACION AEREA -SDNA</t>
  </si>
  <si>
    <t>GERENCIA DE NORMAS DE NAVEGACION AERA - GNNA</t>
  </si>
  <si>
    <t>TRABAJOS AEREOS</t>
  </si>
  <si>
    <t>REGLAMENTOS NACIONALES - DE NAVEGACION AEREA</t>
  </si>
  <si>
    <t>PLAN ANUAL DE INSPECTORIA ANS 2023</t>
  </si>
  <si>
    <t>GERENCIA DE NORMAS DE AERODROMOS Y AYUDAS TERRESTRES - GNAGA</t>
  </si>
  <si>
    <t>PLAN ANUAL DE INSPECTORIA DE AERODROMOS (IAGA)</t>
  </si>
  <si>
    <t>REGLAMENTOS DE SANCIONES E INFRACCIONES PARA LOS PROVEEDORES DE SERVICIO</t>
  </si>
  <si>
    <t>SUBDIRECCION DE TRANSPORTE AEREO - STA</t>
  </si>
  <si>
    <t>SUBDIRECCION DE NORMAS DE VUELO - SNDV</t>
  </si>
  <si>
    <t>GERENCIA DE LICENCIAS AL PERSONAL AERONÁUTICO</t>
  </si>
  <si>
    <t>REMISIÓN SEMANAL DEL LISTADO ACTUALIZADO DE PILOTOS Y ESPECIALISTAS REGISTRADOS AL DPTO. ARO.</t>
  </si>
  <si>
    <t>OTORGAMIENTO DE LICENCIAS, AUTORIZACIONES ESPECIALES, CONVALIDACIONES Y CONVERSIONES DE LICENCIAS.</t>
  </si>
  <si>
    <t>CONTROL Y VIGILANCIA DE LA EXPEDICIÓN DE LOS CERTIFICADOS MÉDICOS AERONÁUTICOS (CMA) A MÉDICOS EXAMINADORES AERONÁUTICOS –AME.</t>
  </si>
  <si>
    <t>EMISIÓN DE DICTÁMENES</t>
  </si>
  <si>
    <t>VIGILANCIA</t>
  </si>
  <si>
    <t>CUMPLIMIENTO DE NORMAS AERONÁUTICAS.</t>
  </si>
  <si>
    <t>SEGURIDAD OPERACIONAL</t>
  </si>
  <si>
    <t>CUMPLIMIENTO DEL PLAN ANUAL DE CONTROL DE CALIDAD</t>
  </si>
  <si>
    <t>COMUNIDAD AERONAUTICA</t>
  </si>
  <si>
    <t>COMUNIDAD AERONÁUTICA.</t>
  </si>
  <si>
    <t>USUARIO, COMUNIDAD AERONÁUTICA.</t>
  </si>
  <si>
    <t xml:space="preserve">AEROPUERTOS, AERODROMOS, EXPLOTADORES DE AERONAVES, PROVEEDORES DE SERVICIOS </t>
  </si>
  <si>
    <t>EN PROCESO</t>
  </si>
  <si>
    <t>CORREOS ELÉCTRONICOS REMITIDOS.</t>
  </si>
  <si>
    <t>DIRECCIÓN DE AERONÁUTICA</t>
  </si>
  <si>
    <t>DIRECCIÓN DE METEOROLOGÍA E HIDROLOGÍA</t>
  </si>
  <si>
    <t>Abg. Cynthia Miguela Servian Aranda</t>
  </si>
  <si>
    <t xml:space="preserve">Jefe de Gabinete </t>
  </si>
  <si>
    <t>Gabinete</t>
  </si>
  <si>
    <t>Lic. Miguel Angel Zorrilla Melgarejo</t>
  </si>
  <si>
    <t>Lic. Fabio Joel Camacho Rojas</t>
  </si>
  <si>
    <t>MECIP</t>
  </si>
  <si>
    <t xml:space="preserve">C.P. Fredy Anthony Garay Torres </t>
  </si>
  <si>
    <t>Coordinador MECIP</t>
  </si>
  <si>
    <t>Lic. Maria Alejandra Noceda Romero</t>
  </si>
  <si>
    <t>Auditor Senior</t>
  </si>
  <si>
    <t>Abg. Abilio Joel Jimenez Arriola</t>
  </si>
  <si>
    <t>Abg. Natalia Maria Acuña Ferreira</t>
  </si>
  <si>
    <t>Coordinadora Gestion de Documentos</t>
  </si>
  <si>
    <t>3.1 Nivel de Cumplimiento  de Mínimo de Información Disponible - Transparencia Activa Ley 5189/14</t>
  </si>
  <si>
    <t xml:space="preserve"> https://drive.google.com/drive/folders/1D6H5XWsrXc44sBdW87j1G41PR0Z-V6kx?usp=sharing</t>
  </si>
  <si>
    <t>Captación de datos hidrológicos en convenio con DMH-DINAC</t>
  </si>
  <si>
    <t>https://www.meteorologia.gov.py/nivel-rio/vermas_convencional.php?code=2000086029</t>
  </si>
  <si>
    <t>Línea baja operacional Aeropuerto Internacional Guaraní</t>
  </si>
  <si>
    <t>Departamento Meteorología Aeronáutica - AIG</t>
  </si>
  <si>
    <t>http://www.dinac.gov.py/v3/index.php/dinac/subdirecciones/sub-direccion-de-navegacion-aerea/item/2422-politica-y-objetivos-de-calidad-de-la-gnna]</t>
  </si>
  <si>
    <t xml:space="preserve">FOMENTAR SERVICIOS AÉREOS NACIONALES E INTERNACIONALES </t>
  </si>
  <si>
    <t>ESTABLECER BASES DE IGUAL OPORTUNIDAD A UN COSTO COMPETITIVO, FACILITANDO A LAS LINEAS AEREAS EL DISEÑO DE SUS RUTAS.</t>
  </si>
  <si>
    <t>http://www.dinac.gov.py/v3/index.php/dinac/subdirecciones/sub-direccion-de-transporte-aereo</t>
  </si>
  <si>
    <t>CUMPLIMINETO DE COMPETENCIAS TECNICAS AERONAUTICAS</t>
  </si>
  <si>
    <t>ESTABLECER LA NORMATIVA QUE PERMITA LA OPERACIÓN Y EL DESARROLLO DEL SECTOR AERONÁUTICO NACIONAL, FISCALIZANDO EFICAZMENTE EL CUMPLIMIENTO DE  LAS OPERACIONES Y AERONAVEGABILIDAD DE LA AVIACIÓN GENERAL, COMERCIAL Y CERTIFICACIÓN DE EXPLOTADORES DE SERVICIOS AÉREOS. APLICANDO LOS PROGRAMAS DE PREVENCIÓN CORRESPONDIENTES</t>
  </si>
  <si>
    <t>http://www.dinac.gov.py/v3/index.php/dinac/subdirecciones/sub-direccion-de-normas-de-vuelo/item/57-subdireccion-de-normas-de-vuelo</t>
  </si>
  <si>
    <t xml:space="preserve"> SEGURIDAD DE LA AVIACIÓN CIVIL</t>
  </si>
  <si>
    <t>ELABORA, APLICA, AUDITA Y VIGILA EL CUMPLIMIENTO DE LAS NORMAS, MÉTODOS Y PROCEDIMIENTOS PARA SALVAGUARDAR A LA AVIACIÓN CIVIL CONTRA ACTOS DE INTERFERENCIA ILÍCITA, TENIENDO PRESENTE LA SEGURIDAD, REGULARIDAD Y LA EFICACIA DE LOS VUELOS.</t>
  </si>
  <si>
    <t>http://www.dinac.gov.py/v3/index.php/dinac/subdirecciones/sub-direccion-de-seguridad-de-la-aviacion-civil</t>
  </si>
  <si>
    <t>SUBDIRECCION DE SEGURIDAD DE LA AVIACION CIVIL - SAVSEC</t>
  </si>
  <si>
    <t xml:space="preserve">SEGURIDAD OPERACIONAL </t>
  </si>
  <si>
    <t xml:space="preserve">SEGURIDAD OPERACIONAL  </t>
  </si>
  <si>
    <t>NORMAS Y REGLAMENTOS  ACTUALIZADOS CONFORME A LA AMDT OACI</t>
  </si>
  <si>
    <t>CUMPLIMIENTO DEL PLAN DE INSPECTORIA ANUAL  100%</t>
  </si>
  <si>
    <t>PROVEEDOR DE SERVICIO DE NAVEGACION AEREA</t>
  </si>
  <si>
    <t xml:space="preserve"> INFORMES DE LAS INSPECCIONES REALIZADAS CON HALLAZGOS ENCONTRADOS </t>
  </si>
  <si>
    <t>NORMAS Y REGLAMENTOS  ACTUALIZADOS</t>
  </si>
  <si>
    <t>ACTUALIZACION DEL REGLAMENTO</t>
  </si>
  <si>
    <t>IMPULSAR Y MANTENER POLÍTICA AEROCOMERCIAL DE CIELOS ABIERTOS, GRADUALMENTE CON TODOS LOS ESTADOS MIEMBROS DE LA OACI</t>
  </si>
  <si>
    <t>COMUNIDAD AERONÁUTICA. SATISFECHA</t>
  </si>
  <si>
    <t xml:space="preserve">SE REMITIERON 3 (TRES) </t>
  </si>
  <si>
    <t>RESPUESTAS A EXPEDIENTES</t>
  </si>
  <si>
    <t>GERENCIA DE AERONAVEGABILIDAD</t>
  </si>
  <si>
    <t>CERTIFICADOS DE AERONAVEGABILIDAD</t>
  </si>
  <si>
    <t>EMITIR CERTIFICADO DE AERONAVEGABILIDAD</t>
  </si>
  <si>
    <t>USUARIOS DE SERVICIOS AERONAUTICOS</t>
  </si>
  <si>
    <t>INFORME DE GESTION DEL 2do TRIMESTRE</t>
  </si>
  <si>
    <t>Buzón de Sugerencias y Reclamos del Aeropuerto Internacional Silvio Pettirossi</t>
  </si>
  <si>
    <t>Implementado con relación a los servicios prestados por el AISP, para sus usuarios</t>
  </si>
  <si>
    <t>Administración del Aeropuerto Internacional Silvio Pettirossi</t>
  </si>
  <si>
    <t xml:space="preserve">Buzón obrante en el área - Documentación Administrativa </t>
  </si>
  <si>
    <t>Implementado con relación a los servicios prestados por el AIG, para sus usuarios</t>
  </si>
  <si>
    <t>Administración del Aeropuerto Internacional Guaraní</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</si>
  <si>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</si>
  <si>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</si>
  <si>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</si>
  <si>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</si>
  <si>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</si>
  <si>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Encuesta Digital (Medicion Anual)</t>
  </si>
  <si>
    <t>Central telefonica del  Aeropuerto Internacional Silvio Pettirossi.</t>
  </si>
  <si>
    <t>Línea telefónica 24/7 para consulta de horarios de vuelo y atencion al usuario</t>
  </si>
  <si>
    <t>Departamento de Atencion al Usuario del Aeropuerto Internacional Silvio Pettirossi</t>
  </si>
  <si>
    <t>Central telefonica del  Aeropuerto Internacional Guarani.</t>
  </si>
  <si>
    <t>Departamento de Atencion al Usuario del Aeropuerto Internacional Guarani</t>
  </si>
  <si>
    <t>Indicadores de los Procesos Generales del Sistema de Gestión de Calidad  del Servicio de información Aeronáutica</t>
  </si>
  <si>
    <t>Gerente de Sistemas de Gestion de Calidad</t>
  </si>
  <si>
    <t>Lic. Gustavo Artemio Rodriguez Britez</t>
  </si>
  <si>
    <t>Administración General</t>
  </si>
  <si>
    <t>Mejorar el modelo de gestión institucional</t>
  </si>
  <si>
    <t>2.162 funcionarios</t>
  </si>
  <si>
    <t>Servicios Aeronáuticos</t>
  </si>
  <si>
    <t>Promover el fortalecimiento de los sistemas de vigilancia de la aviación civil, así como la mejora en la conectividad aérea y la protección del ambiente</t>
  </si>
  <si>
    <t>807 Certificados</t>
  </si>
  <si>
    <t>1.500 usuarios</t>
  </si>
  <si>
    <t>Servicios Aeroportuarios</t>
  </si>
  <si>
    <t>Mejorar la gestión y la infraestructura aeroportuaria y de navegación aérea</t>
  </si>
  <si>
    <t>885.525 Servicios</t>
  </si>
  <si>
    <t>885.525 usuarios</t>
  </si>
  <si>
    <t>Servicios Meteorológicos</t>
  </si>
  <si>
    <t>Garantizar y optimizar la prestación de los Servicios Meteorológicos, Climáticos e Hidrológicos</t>
  </si>
  <si>
    <t>1.440.000 Informes</t>
  </si>
  <si>
    <t>7 millones de habitantes</t>
  </si>
  <si>
    <t>Servicios de Formación en Aeronáutica</t>
  </si>
  <si>
    <t>Promover la formación de técnicos aeronáuticos acorde a la demanda de la industria</t>
  </si>
  <si>
    <t>Transferencias Consolidables</t>
  </si>
  <si>
    <t>10 Cuotas</t>
  </si>
  <si>
    <t>Se ha dado cumplimiento a las disposiciones contempladas en la Ley de Presupuesto vigente, en tiempo y forma.</t>
  </si>
  <si>
    <t>Estaciones Meteorológicas operando*100/Estaciones Meteorológicas Instaladas</t>
  </si>
  <si>
    <t>https://www.meteorologia.gov.py/emas/</t>
  </si>
  <si>
    <t>Estaciones Hidrológicas operando*100/Estaciones Hidrológicas Instaladas</t>
  </si>
  <si>
    <t>https://www.meteorologia.gov.py/nivel-rio/indexautomatica.php</t>
  </si>
  <si>
    <t xml:space="preserve">Plan de Mejoramiento para 1) Implementar un sistema de control efectivo y eficiente de la gestión de la revisión y actualización de las regulaciones.                            2) Monitorear el proceso y personal responsable desde la recepción de la propuesta de enmienda hasta la publicación en la página web de la DINAC de la reglamentación.                       3) Implementar un sistema de control efectivo y eficiente en cada fase del proceso de certificación.                             4) Monitorear el proceso de selección de los funcionarios que integran el equipo certificador.                               5) Mejorar los controles sobre la veracidad de la información presentada por el usuario. </t>
  </si>
  <si>
    <t>SECRETARÍA GENERAL</t>
  </si>
  <si>
    <t>Coordinación MECIP - CGTIC - Secretaría General</t>
  </si>
  <si>
    <t>Aprobación del Procedimiento Administrativo de Buzones Físicos y Digital de quejas, reclamos, sugerencias, reconocimientos y/o felicitaciones  (QRSR) de la Dirección Nacional de Aeronáutica Civil</t>
  </si>
  <si>
    <t xml:space="preserve">Documentación Administrativa </t>
  </si>
  <si>
    <t>Lic. Maria Lourdes Aveiro Galeano</t>
  </si>
  <si>
    <t>Profesional Departamento de Contabilidad</t>
  </si>
  <si>
    <t>Lic. Germina Benitez Garcete</t>
  </si>
  <si>
    <t>Profesional Gerencia Financiera</t>
  </si>
  <si>
    <t>Comisiones de servicio, asesoramiento MADES, relevamiento, mantenimiento de estaciones hidrologicos, y visualizacion de datos</t>
  </si>
  <si>
    <t>SUBDIRECCION DE NORMAS DE NAVEGACION AEREA</t>
  </si>
  <si>
    <t>https://www.dinac.gov.py/v3/index.php/dinac/subdirecciones/sub-direccion-de-navegacion-aerea/item/2419-encuesta-de-satisfacion-al-cliente-gerencia-de-sistema-de-gestion-de-calidad</t>
  </si>
  <si>
    <t>https://www.dinac.gov.py/v3/index.php/dinac/subdirecciones/sub-direccion-de-navegacion-aerea/item/2417-registro-de-reclamo-gerencia-de-sistema-de-gestion-de-calidad</t>
  </si>
  <si>
    <t>https://www.dinac.gov.py/v3/index.php/dinac/subdirecciones/sub-direccion-de-seguridad-de-la-aviacion-civil/item/2420-encuesta-de-satisfacion-al-cliente-gerencia-de-sistema-de-gestion-de-calidad-avsec</t>
  </si>
  <si>
    <t>https://www.dinac.gov.py/v3/index.php/dinac/subdirecciones/sub-direccion-de-seguridad-de-la-aviacion-civil/item/2418-registro-de-reclamo-gerencia-de-sistema-de-gestion-de-calidad-avsec</t>
  </si>
  <si>
    <t>LISTADO DE AERÓDROMO HABILITADOS</t>
  </si>
  <si>
    <t>GERENCIA DE NORMAS DE AERODROMOS Y AYUDAS TERRESTRES</t>
  </si>
  <si>
    <t>http://www.dinac.gov.py/v3/index.php/dinac/direcciones/direccion-de-aeronautica/item/103-pistas-rurales</t>
  </si>
  <si>
    <t>REQUISITOS PARA OPERACIONES CON DRON</t>
  </si>
  <si>
    <t>GERENCIA DE NORMAS DE NAVEGACION AEREA</t>
  </si>
  <si>
    <t>http://www.dinac.gov.py/v3/index.php/dinac/direcciones/direccion-de-aeronautica/itemlist/category/174-drone</t>
  </si>
  <si>
    <t>PROCEDIMIENTO PARA PARACAIDISMO Y AFINES</t>
  </si>
  <si>
    <t>http://www.dinac.gov.py/v3/index.php/component/k2/item/2648-comunicado-procedimiento-para-lanzamiento-de-paracaidistas-y-afines</t>
  </si>
  <si>
    <t>COMUNICADO - TASAS PARA ACTIVIDADES AÉREAS VARIAS</t>
  </si>
  <si>
    <t>https://www.dinac.gov.py/v3/index.php/dinac/subdirecciones/sub-direccion-de-transporte-aereo/item/2789-comunicado-tasas-para-actividades-aereas-varias</t>
  </si>
  <si>
    <t>DIRECCIÓN DE AERONAUTICA</t>
  </si>
  <si>
    <t>COORDINACION GENERAL DE TALENTO HUMANO</t>
  </si>
  <si>
    <t xml:space="preserve">Buzon de quejas sugerencias y reclamos </t>
  </si>
  <si>
    <t>Resolucion N° 667/2023</t>
  </si>
  <si>
    <t>Talento Humano</t>
  </si>
  <si>
    <t>https://www.dinac.gov.py/v3/index.php/documentos1/item/2541-buzon-de-sugerencias-quejas-y-reclamos</t>
  </si>
  <si>
    <t>Concurso de Oposicion publico</t>
  </si>
  <si>
    <t>Evaluacion de conocimientos (Examen en Guarani)</t>
  </si>
  <si>
    <t>Hoja de Evaluacion</t>
  </si>
  <si>
    <t>DIRECCIÓN DE AERONÁUTICA - GERENCIA DE NORMAS DE NAVEGACIÓN AÉREA</t>
  </si>
  <si>
    <t>ELABORAR NORMAS Y REGLAMENTOS PARA LOS SERVICIOS DE NAVEGACIÓN AÉREA, DE CONFORMIDAD CON LOS PROCEDIMIENTOS Y ESTÁNDARES DE LA CALIDAD, LA LEGISLACIÓN NACIONAL E INTERNACIONAL Y LAS RECOMENDACIONES DE LA OACI.</t>
  </si>
  <si>
    <t>DIRECCION DE METEOROLOGÍA E HIDROLOGÍA</t>
  </si>
  <si>
    <t>TARIFAS PARA LAS ACTIVIDADES AEREAS</t>
  </si>
  <si>
    <t>CUMPLIMIENTO DEL DECRETO 8701/2012</t>
  </si>
  <si>
    <t xml:space="preserve">COBRO LAS TASAS VIGENTES </t>
  </si>
  <si>
    <t>RESOLUCION DINAC N° 315/2023</t>
  </si>
  <si>
    <t>REMISIÓN MENSUAL DE CUANTIFICACIÓN DE PRODUCTOS DE LA GERENCIA DE LICENCIAS AL PERSONAL AERONÁUTICO</t>
  </si>
  <si>
    <t>DIRECCIÓN DE AEROPUERTOS</t>
  </si>
  <si>
    <t>SUBDIRECCION DE SERVICIOS AERONAUTICOS</t>
  </si>
  <si>
    <t>Resultados Logrados</t>
  </si>
  <si>
    <t>Garantizar la Gestión para la Navegación Aerea.</t>
  </si>
  <si>
    <t>Operaciones Aéreas Eficientes y Seguras</t>
  </si>
  <si>
    <t>Comunidad Aeronáutica en General</t>
  </si>
  <si>
    <t>Equipos de ayuda para la nevegación Aerea en óptimas condiciones operacionales.</t>
  </si>
  <si>
    <t>* Memo SDSA N° 12/2024</t>
  </si>
  <si>
    <t>Mantener la buena imagen y el prestigio de la Institución.</t>
  </si>
  <si>
    <t>ADMINISTRACION DEL AEROPUERTO INTERNACIONAL "GUARANI"  -   AIG</t>
  </si>
  <si>
    <t>Servicios a Usuarios dentro del entorno confortable, saludable y seguro.</t>
  </si>
  <si>
    <t>Infraestructura adecuada para prestar Servicios Aeroportuarios</t>
  </si>
  <si>
    <t>Optima prestacion de los servicios Aeroportuarios</t>
  </si>
  <si>
    <t xml:space="preserve">Recertificación ISO 9001:2015 sobre los productos vinculados al Servicio de Información Aeronáutica </t>
  </si>
  <si>
    <t xml:space="preserve">* Memo GSGCDA 01/2024                                               * Presentación de Reunión de la Alta Dirección.                              * Informe de Auditoria Externa de la empresa Bureau Veritas.                  </t>
  </si>
  <si>
    <t>MATRIZ DE INFORMACIÓN MINIMA PARA INFORME DE RENDICIÓN DE CUENTAS AL CIUDADANO - EJERCICIO 2024</t>
  </si>
  <si>
    <t>Asesoria Juridica</t>
  </si>
  <si>
    <t>INAC</t>
  </si>
  <si>
    <t>Asesor Juridico</t>
  </si>
  <si>
    <t>Gerente Administrativo</t>
  </si>
  <si>
    <t>Normar las actividades relacionadas a la aviación civil y prestar servicios para satisfacer a las partes interesadas</t>
  </si>
  <si>
    <t>Observación: Las siglas VCHGO significa Viceministerio de Capital Humano y Gestion Organizacional - Reporte de Monitoreo de la Ley 5189/2014</t>
  </si>
  <si>
    <t>Se encuentra pendiente el informe oficial de la VCHGO</t>
  </si>
  <si>
    <t xml:space="preserve">Se encuentra pendiente el informe oficial de la SENAC </t>
  </si>
  <si>
    <t xml:space="preserve">Investigación Preliminar </t>
  </si>
  <si>
    <t xml:space="preserve">Jefe de Departamento de Cargos y Salarios </t>
  </si>
  <si>
    <t>Dr. Gustavo Rolando Caceres Roman</t>
  </si>
  <si>
    <t>Sr. Junnior David Paez Alarcon</t>
  </si>
  <si>
    <t>Lic. Jorge Antonio Perez Salinas</t>
  </si>
  <si>
    <t>ASESORIA JURIDICA</t>
  </si>
  <si>
    <t>Proximo a verificar la normativa vigente en materia de implementacion del idioma guarani, a los efectos de realizar los tramites de rigor</t>
  </si>
  <si>
    <t>https://informacionpublica.paraguay.gov.py/#!/</t>
  </si>
  <si>
    <t>https://www.dinac.gov.py/v3/index.php/transparencia-y-anticorrupcion-dinac/rendicion-de-cuentas-al-ciudadano/item/2975-resolucion-n-300-2024</t>
  </si>
  <si>
    <t>https://www.dinac.gov.py/v3/index.php/transparencia-y-anticorrupcion-dinac/rendicion-de-cuentas-al-ciudadano/item/2976-resolucion-n-241-2024</t>
  </si>
  <si>
    <t>PROCESO CERTIFICADO DE LA DAC</t>
  </si>
  <si>
    <t>POLITICA Y OBJETIVO DE LA CALIDAD</t>
  </si>
  <si>
    <t>2,80</t>
  </si>
  <si>
    <t>3,00</t>
  </si>
  <si>
    <t>2,88</t>
  </si>
  <si>
    <t>Plan Nacional de Desarrollo 2030</t>
  </si>
  <si>
    <t xml:space="preserve">Eje estratégico: </t>
  </si>
  <si>
    <t>Eje 4: Fortalecimiento político institucional</t>
  </si>
  <si>
    <t>4.1 Garantizar el acceso a los derechos humanos, mejorar la justicia y la seguridad</t>
  </si>
  <si>
    <t>4.2 Modernizar la administración pública</t>
  </si>
  <si>
    <t>Líneas tranversales:</t>
  </si>
  <si>
    <t>B- Gestión pública eficiente y transparente</t>
  </si>
  <si>
    <t>No aplica.</t>
  </si>
  <si>
    <t>1.137 personas</t>
  </si>
  <si>
    <t>1.137 alumnos</t>
  </si>
  <si>
    <t>Ministerio de Economia y Finanzas</t>
  </si>
  <si>
    <t>DIRECCION DE AEROPUERTO</t>
  </si>
  <si>
    <t>Frecuencia de medición anual - ultima medición 2022. No se cuentan con mediciones en el periodo solicitado.</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</si>
  <si>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</si>
  <si>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</si>
  <si>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</si>
  <si>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</si>
  <si>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</si>
  <si>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</si>
  <si>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6- GESTIÓN DE DENUNCIAS</t>
  </si>
  <si>
    <t>6.1.Gestión de denuncias de corrupción</t>
  </si>
  <si>
    <t>7- CONTROL INTERNO Y EXTERNO</t>
  </si>
  <si>
    <t>7.1 Informes de Auditorias Internas y Auditorías Externas en el Trimestre</t>
  </si>
  <si>
    <t xml:space="preserve">8- DESCRIPCIÓN CUALITATIVA DE LOGROS ALCANZADOS </t>
  </si>
  <si>
    <t>7.2 Modelo Estándar de Control Interno para las Instituciones Públicas del Paraguay</t>
  </si>
  <si>
    <t>5.2 Gestión de Riesgos de Corrupción</t>
  </si>
  <si>
    <t>1°</t>
  </si>
  <si>
    <t>Mecanismos de participación ciudadana a nivel institucional</t>
  </si>
  <si>
    <t>Línea Transversal del Plan Nacional de Desarrollo 2030 - PND 2030: "Gestión Pública Eficiente y Transparente". Las iniciativas se encuentran vinculadas con el Objetivo de Desarrollo Sostenible (ODS) N°16, el cual trata sobre Paz, Justicia e Instituciones Sólidas, cuya meta N° 7 específicamente guarda relación con garantizar la adopción en todos los niveles de decisiones inclusivas, participativas y representativas que respondan a las necesidades</t>
  </si>
  <si>
    <t>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</si>
  <si>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Buzones de quejas y sugerencias</t>
  </si>
  <si>
    <t>2°</t>
  </si>
  <si>
    <t>Transparencia activa y pasiva de información pública institucional</t>
  </si>
  <si>
    <t> https://transparencia.senac.gov.py/portal</t>
  </si>
  <si>
    <t>3°</t>
  </si>
  <si>
    <t>Canales de denuncias ciudadanas con seguimieto periódico</t>
  </si>
  <si>
    <t xml:space="preserve">PEI DINAC 2024-2028. Objetivo Estratégico N° 1. Mejorar el modelo de gestión institucional. Estrategia:  1.15.  Fortalecer el control de posibles hechos de corrupción que ingresen al Portal del Sistema de  Seguimientos de casos de la Secretaría Nacional Anticorrupción - SENAC y 1.16. Fortalecer los controles en áreas o lugares vulnerables de la DINAC, en donde podrían constituirse posibles hechos de corrupción.                       </t>
  </si>
  <si>
    <t>Implementación de canales de diálogo social y participación ciudadana para la consulta y el monitoreo de políticas públicas.</t>
  </si>
  <si>
    <t>https://denuncias.gov.py/portal-publico</t>
  </si>
  <si>
    <t>4°</t>
  </si>
  <si>
    <t>Cumplimiento de requisito C.4.3 Rendición de Cuentas de la Norma de Requisitos Mínimos 2015</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</si>
  <si>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</si>
  <si>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http://www.dinac.gov.py/v3/index.php/transparencia-y-anticorrupcion-dinac/rendicion-de-cuentas-al-ciudadano</t>
  </si>
  <si>
    <t>GRUPO DE INSPECCION ANS - GIANS</t>
  </si>
  <si>
    <t>PROVEEDOR DE SERVICIO</t>
  </si>
  <si>
    <t xml:space="preserve">DINAC RES N° 451/2024 APROBACION DELPLAN ANUAL DE INSPECTORIA DE AERODROMOS </t>
  </si>
  <si>
    <t>HABILITACION DE AERODROMOS Y HELIPUERTOS DE USO PRIVADO</t>
  </si>
  <si>
    <t>CONSTANCIA DE CERTIFICACION DE SEGURIDAD OPERACIONAL A LOS AERODROMOS Y PISTAS, META ANUAL CIENTO CINCUENTA Y NUEVE (159)</t>
  </si>
  <si>
    <t>INFORME DE CUANTIFICACION DE METAS Y EVALUACION PRESUPUESTARIA</t>
  </si>
  <si>
    <t>CERTIFICACION DE HABILITACION TECNICA (CHT)</t>
  </si>
  <si>
    <t>ANÁLISIS Y EVALUACIÓN DE LOS DOCUMENTOS ECONOMICO-FINANCIEROS PRESENTADOS POR LOS TITULARES DE UN CERTIFICADO CESA, OMA, CIAC/CEAC Y OMA EN EL MARCO DE LA AUDITORÍA  REALIZADA A LAS EMPRESAS QUE SOLICITAN LA RENOVACIÓN DE SU CERTIFICADO DINAC Y PARA LA VIGILANCIA CONTÍNUA.</t>
  </si>
  <si>
    <t xml:space="preserve">SE REMITIERON 18 (DIECIOCHO) </t>
  </si>
  <si>
    <t>SE OTORGARON 107 (CIENTO SIETE)</t>
  </si>
  <si>
    <t>CUMPLIDO, 263 (DOSCIENTOS SESENTA Y TRES)</t>
  </si>
  <si>
    <t>PRESENTACIÓN DE LOS MIEMBROS DEL COMITÉ DE RENDICIÓN DE CUENTAS AL CIUDADANO (CRCC)</t>
  </si>
  <si>
    <t>DIRECCION DE METEOROLOGIA E HIDROLOGIA</t>
  </si>
  <si>
    <t>Promover el estudio y desarrollo de la meteorología e hidrología en todo el territorio nacional</t>
  </si>
  <si>
    <t>Colaborar con datos y capacidades para la comunidad.</t>
  </si>
  <si>
    <t>https://www.meteorologia.gov.py/publicaciones/</t>
  </si>
  <si>
    <t>Cálculo de precipitación media mensual y diaria por cuenca basado en datos de CHIRPS (Climate Hazards Group InfraRed Precipitation with Station data).</t>
  </si>
  <si>
    <t>Boletin de Monitoreo Hidrológico</t>
  </si>
  <si>
    <t>Generación de mapas en diversos softwares (R, QGIS, Python, Adobe Photoshop).</t>
  </si>
  <si>
    <t>Boletines en General</t>
  </si>
  <si>
    <t>Generación de mapas de precipitación con formato netcdf.</t>
  </si>
  <si>
    <t>Actualización de datos diario de niveles de los ríos Paraguay y Paraná.</t>
  </si>
  <si>
    <t>Publicación en la Web</t>
  </si>
  <si>
    <t>https://www.meteorologia.gov.py/nivel-rio/</t>
  </si>
  <si>
    <t>Boletín de monitoreo de cuencas.</t>
  </si>
  <si>
    <t>Evaluación del SPI (Índice estandarizado de precipitación), anomalía de lluvias y precipitación mensual y trimestral para las principales cuencas.</t>
  </si>
  <si>
    <t>Analisis de Sequía</t>
  </si>
  <si>
    <t>Carga diaria de niveles de ríos (Paraguay y Paraná).</t>
  </si>
  <si>
    <t>Boletin Diario y Publicar en la Web</t>
  </si>
  <si>
    <t>https://www.meteorologia.gov.py/</t>
  </si>
  <si>
    <t xml:space="preserve">  Elaboración de Boletín Diario de Altura de Ríos.</t>
  </si>
  <si>
    <t>Suministro de Informes Hidrológicos para el Departamento de Atención al Público.</t>
  </si>
  <si>
    <t>Informes en General</t>
  </si>
  <si>
    <t>Informes de niveles de ríos para el Subdirector de Hidrología.</t>
  </si>
  <si>
    <t>Mantenimiento de la Base de Datos MCH.</t>
  </si>
  <si>
    <t>Verificación y corrección de datos de nivel de ríos.</t>
  </si>
  <si>
    <t>Actualización de Programa de Boletín de Altura de Ríos.</t>
  </si>
  <si>
    <t>Actualización de datos estadísticos para el boletín diario de Altura de Ríos.</t>
  </si>
  <si>
    <t>Pronóstico hidrológico mensual y trimestral.</t>
  </si>
  <si>
    <t>Boletin de Pronosticos Hidrológicos Mensual y Trimestral.</t>
  </si>
  <si>
    <t>Pronóstico hidrológico quincenal.</t>
  </si>
  <si>
    <t>Boletin de Pronosticos Hidrológicos quincenal</t>
  </si>
  <si>
    <t>Provisión de datos a la Base de Datos MCH.</t>
  </si>
  <si>
    <t>Emisión del boletín de monitoreo de cuencas.</t>
  </si>
  <si>
    <t>Público en General</t>
  </si>
  <si>
    <t>COMUNIDAD AERONÁUTICA</t>
  </si>
  <si>
    <t>INFORME CONCENTRADO DE AUDITORÍA (ASR) - SGS PARAGUAY</t>
  </si>
  <si>
    <t>Dar atención a los requerimientos, servicios o productos de información meteorológica e hidrológica a usuarios externos ocacionales o frecuentes.</t>
  </si>
  <si>
    <t>Proveer Información meteorológica e hidrológica para el público.</t>
  </si>
  <si>
    <t>Cumplir con las solicitudes de datos de los Usuarios.</t>
  </si>
  <si>
    <t>Informes elaborados</t>
  </si>
  <si>
    <t>Archivos de la Gerencia Administrativa.</t>
  </si>
  <si>
    <t>Poner a disposición de los usuarios los resultados del análisis estadístico de las principales variables meteorológicas registradas durante cada año.</t>
  </si>
  <si>
    <t>Operativizar los Servicios Climáicos</t>
  </si>
  <si>
    <t>Usuarios en general</t>
  </si>
  <si>
    <t>Boletín Agrometeorológico (conjunto con el MAG y la FCA); Gestión de datos meterológicos de la DMH y de la FCE del mes, así como elaboración de mapas a diferentes escalas temporales.</t>
  </si>
  <si>
    <t>Disponer de una herramienta para la gestión del riesgo, el mismo incorpora información agroclimática y productos relacionados a la producción agropecuaria, así como, soporte para la toma de decisiones  evaluando el estado y la variabilidad del clima.</t>
  </si>
  <si>
    <t>Usuarios del sector agropecuario</t>
  </si>
  <si>
    <t>Boletín Climatológico conjunto DINAC- ITAIPU: Gestión de datos meterológicos de la DMH y de la ITAIPU del mes, así como elaboración de mapas a diferentes escalas temporales.</t>
  </si>
  <si>
    <t>Apoyar al sistema de Información y Soporte para la toma de decisiones, cuya finalidad es generar información para el entendimiento del comportamiento climático en el área de influencia del margen derrecha, elaboración de alertas y gestiónn de Embalses.</t>
  </si>
  <si>
    <t>Usuario acotado al sector hidroeléctrico y en particular la entida IB.</t>
  </si>
  <si>
    <t>Boltín de Perspectivas Climáticas: Gestión de datos e informes nacionales, regionales y global para elaborar informes trimestral y mapas a escala trimestral.</t>
  </si>
  <si>
    <t>Difundir resultados de predicciones estimando la probabilidad de que ciertas condiciones sean inhabitualmente frecuentes, persistentes o intensas en un periodo de tres meses.</t>
  </si>
  <si>
    <t>Usuarios en general, y en particular los sectores de hidrología, agricultura, salud y otros</t>
  </si>
  <si>
    <t>Monitoreo diario de Precipitaciones: Gestión de datos de precipitación diara de las estaciones meteorológicas covencionales de la rede de la DMH</t>
  </si>
  <si>
    <t>Evaluar el comportamiento de los acumulados de lluvias diaramente con relación a los valores normales y su progresión durante el año en curso.</t>
  </si>
  <si>
    <t>Observaciones horarias EMAS, Informes meteorologicos climatologicos e hidrologicos.Rescate de datos.</t>
  </si>
  <si>
    <t>Mantener la vigilancia, monitoreo y predicción meteorológica, climática e hidrológica a corto y mediano plazo para  el Paraguay, de alta calidad y confiabilidad, que contribuyan con la protección de la vida,  la seguridad y los bienes de los habitantes  de la República en general  y,  en particular  del sector de la navegación aérea nacional e internacional, los sectores agropecuarios, hidroeléctricos, transporte fluvial  y el medio ambiente.</t>
  </si>
  <si>
    <t>1.578.000 Informes Meteorológicos, Climáticos e Hidrológicos de alta calidad para los distintos sectores de usuarios.</t>
  </si>
  <si>
    <t xml:space="preserve">Informes mensuales de Avance de Metas Poductivas </t>
  </si>
  <si>
    <t>https://www.meteorologia.gov.py/wp-content/uploads/2023/04/</t>
  </si>
  <si>
    <t>https://drive.google.com/drive/folders/1iFeevP6dZRy4eJxWqEPRNnNMwU1ZXIRf?usp=share_link</t>
  </si>
  <si>
    <t>EXP DINAC N° 209860</t>
  </si>
  <si>
    <t>VIGILANCIA ATMOSFÉRICA PARA LA PRESTACIÓN DE SERVICIOS</t>
  </si>
  <si>
    <t>TRANSMISIÓN DE MENSAJES CODIFICADOS EN CLAVE SYNOP</t>
  </si>
  <si>
    <t>USUARIOS AERONÁUTICOS Y METEOROLÓGICOS, POBLACIÓN GENERAL</t>
  </si>
  <si>
    <t>https://www.meteorologia.gov.py/sinop/</t>
  </si>
  <si>
    <t>GENERACIÓN DE DATOS DE ESTACIONES METEOROLÓGICAS AUTOMÁTICAS DE SUPERFICIE</t>
  </si>
  <si>
    <t>GENERACIÓN DE DATOS DE LAS REDES DE ESTACIONES AUTOMÁTICAS ADMINISTRADAS POR LA DMH CADA 10 MINUTOS</t>
  </si>
  <si>
    <t>GENERACIÓN DE DATOS DE ALTURA PERFIL ATMOSFÉRICO</t>
  </si>
  <si>
    <t>GENERAR UN PERFIL DE LA ATMOSFERA DIARIA</t>
  </si>
  <si>
    <t>VISUALIZACIÓN DE PRODUCTOS EN TIEMPO REAL DEL RADAR METEOROLÓGICO EN DEPENDENCIAS DE LA GPM</t>
  </si>
  <si>
    <t>GENERACIÓN DE DATOS DE SATELITALES</t>
  </si>
  <si>
    <t>VIGILANCIA DE LOS SISTEMAS DE ATMOSFÉRICOS</t>
  </si>
  <si>
    <t>FACILITAR IMÁGENES DE SATÉLITE CADA 10 MINUTOS EN 7 BANDAS</t>
  </si>
  <si>
    <t>https://www.meteorologia.gov.py/satelite-goes-16/</t>
  </si>
  <si>
    <t>GENERACIÓN DE DATOS DE RADAR METEOROLÓGICO</t>
  </si>
  <si>
    <t>VIGILANCIA DE LOS SISTEMAS DE EVENTOS SEVEROS EN LA ATMOSFERA</t>
  </si>
  <si>
    <t>GENERAR DATOS DE RADAR CADA 10 MIN</t>
  </si>
  <si>
    <t>USUARIOS AERONÁUTICOS Y METEOROLÓGICOS</t>
  </si>
  <si>
    <t>https://www.meteorologia.gov.py/radar/</t>
  </si>
  <si>
    <t>REMISIÓN DE DOCUMENTOS RELACIONADOS A LA LICITACIÓN PÚBLICA NACIONAL Nº 02/2024 CONTRATACIÓN DE SEGURO VARIOS PARA LA DMH ID Nº 440196</t>
  </si>
  <si>
    <t>PRECAUTELAR Y ASEGURAR LA INTEGRIDAD DE EQUIPOS E INFRAESTRUCTURAS</t>
  </si>
  <si>
    <t>GARANTIZAR LA OPERATIVIDAD DE LOS SISTEMAS DE OBSERVACIÓN</t>
  </si>
  <si>
    <t xml:space="preserve">MEMORÁNDUM 
GSOM 012/2024
</t>
  </si>
  <si>
    <t>Operativo</t>
  </si>
  <si>
    <t>UNIDAD DE TRANSPARENCIA Y ANTICORRUPCION</t>
  </si>
  <si>
    <t>PARTICIPACION CIUDADANA</t>
  </si>
  <si>
    <t>Supuestos de irregularidades en el proceso de Normar, Certificar, Vigilar y Sancionar en los Sub Procesos de:                                                   1) Gestión de Establecimiento y publicación de regulaciones, de conformidad a la Ley N° 1880/02 y los Anexos al Convenio de Chicago.                                                                     2) Gestión de las solicitudes de certificación de los usuarios, de conformidad a los reglamentos y procedimientos vigentes.                                                               3) Gestión de la ejecución del Plan de Vigilancia definido por cada sector regulador debidamente aprobado.                                                                                             4) Gestión de antecedentes del evento de conformidad al DINAC R1100 y la Res. N° 790/13</t>
  </si>
  <si>
    <t>Ejecución</t>
  </si>
  <si>
    <t>SERVICIOS PERSONALES</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</si>
  <si>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</si>
  <si>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</si>
  <si>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</si>
  <si>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</si>
  <si>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</si>
  <si>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</si>
  <si>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</si>
  <si>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</si>
  <si>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</si>
  <si>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</si>
  <si>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</si>
  <si>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</si>
  <si>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</si>
  <si>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</si>
  <si>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</si>
  <si>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</si>
  <si>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</si>
  <si>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</si>
  <si>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PRODUCTOS E INSTRUMENTOS QUIMICOS Y MEDICINALES</t>
  </si>
  <si>
    <t>COMBUSTIBLES Y LUBRICANTES</t>
  </si>
  <si>
    <t>OTROS BIENES DE CONSUMO</t>
  </si>
  <si>
    <t>BIENES DE CAMBIO</t>
  </si>
  <si>
    <t>INVERSION FISICA</t>
  </si>
  <si>
    <t>ADQUISICION DE INMUEBLES</t>
  </si>
  <si>
    <t>CONSTRUCCIONES</t>
  </si>
  <si>
    <t>ADQUISICION DE MAQUINARIAS, EQUIPOS Y HERRAMIENTAS EN GENERAL</t>
  </si>
  <si>
    <t>ADQUISICION DE EQUIPOS DE OFICINA Y COMPUTACION</t>
  </si>
  <si>
    <t>ADQUISICION DE EQUIPOS MILITARES Y DE SEGURIDAD</t>
  </si>
  <si>
    <t>ADQUISICION DE ACTIVOS INTANGIBLES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</si>
  <si>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</si>
  <si>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</si>
  <si>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</si>
  <si>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</si>
  <si>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</si>
  <si>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</si>
  <si>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</si>
  <si>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DEUDAS PENDIENTES DE PAGO DE GASTOS CORRIENTES DE EJERCICIOS</t>
  </si>
  <si>
    <t>BIENES DE CONSUMO DE OFICINAS E INSUMOS</t>
  </si>
  <si>
    <t>TOTAL GENERAL</t>
  </si>
  <si>
    <t xml:space="preserve">Abril </t>
  </si>
  <si>
    <t>Mayo</t>
  </si>
  <si>
    <t>Junio</t>
  </si>
  <si>
    <t>Enlace publicación de VCHGO</t>
  </si>
  <si>
    <t>Resultados Logrados (al 30/06/2024)</t>
  </si>
  <si>
    <t xml:space="preserve">* Reporte sobre actividades realizadas en el año 2023.                                * Informe y fotos sobre el mantenimiento  e inspección en vuelo realizado a los equipamientos de los  sistemas de ayuda a la navegacion.                      * Actualización del Sistema de comunicación ACC/APP-SGAS y TWR-SGAS.                               * Informe de Movimiento de Aeronaves.                    * Informe del cumplimiento del Plan de Capacitación.     </t>
  </si>
  <si>
    <t>1) Resolución N° 2033 Por el cual se aprobó el Mapa de Riesgo de Corrupción de la DINAC, en el marco de la implementación del Componente de Gestión de Riesgo de Corrupción conforme al marco legal vigente en la materia.                                                                                                                2) Reporte de Monitoreo y Seguimiento realizado por la Auditoría Interna en el marco de la implementación del Componente de Riesgo de Corrupción del proceso crítico seleccionado en el Mapa de Riesgo de Corrupción aprobado por Resolución DINAC N° 2033/2022.                                                                                                                    3) Se autoriza la implementacion del Componente de Gestion de Riesgo de Corrupcion de la Direccion Nacional de Aeronautica Civil (Resolucion Nº 862/2024 de fecha: 04/06/2024)</t>
  </si>
  <si>
    <t>A elegir</t>
  </si>
  <si>
    <t>Areas de la DINAC</t>
  </si>
  <si>
    <r>
      <t xml:space="preserve">Periodo del informe: </t>
    </r>
    <r>
      <rPr>
        <b/>
        <sz val="14"/>
        <color rgb="FF1809D9"/>
        <rFont val="Garamond"/>
        <family val="1"/>
      </rPr>
      <t>SEGUNDO INFORME PARCIAL:  ABRIL - MAYO - JUNIO.</t>
    </r>
  </si>
  <si>
    <t>Abril</t>
  </si>
  <si>
    <t>1 No respondido 1 Reconsideración Atendida</t>
  </si>
  <si>
    <t>Recomendación UTA</t>
  </si>
  <si>
    <t xml:space="preserve">Archivo </t>
  </si>
  <si>
    <t>https://denuncias.gov.py/portal-publico/seguimiento-denuncia/17097</t>
  </si>
  <si>
    <t>https://denuncias.gov.py/portal-publico/seguimiento-denuncia/17202</t>
  </si>
  <si>
    <t>https://denuncias.gov.py/portal-publico/seguimiento-denuncia/17229</t>
  </si>
  <si>
    <t>https://denuncias.gov.py/portal-publico/seguimiento-denuncia/17255</t>
  </si>
  <si>
    <t>https://denuncias.gov.py/portal-publico/seguimiento-denuncia/17298</t>
  </si>
  <si>
    <t>https://denuncias.gov.py/portal-publico/seguimiento-denuncia/17350</t>
  </si>
  <si>
    <r>
      <t xml:space="preserve">En fecha: 24 de junio conforme al Memorandum Nº 151/2024, se remitio a la Presidencia de la DINAC, una propuesta de Resolucion que autoriza la implementacion del uso de la Plataforma </t>
    </r>
    <r>
      <rPr>
        <b/>
        <sz val="11"/>
        <color theme="1"/>
        <rFont val="Calibri"/>
        <family val="2"/>
        <scheme val="minor"/>
      </rPr>
      <t>“The Integrity APP”</t>
    </r>
    <r>
      <rPr>
        <sz val="11"/>
        <color theme="1"/>
        <rFont val="Calibri"/>
        <family val="2"/>
        <scheme val="minor"/>
      </rPr>
      <t xml:space="preserve"> version sector publico Paraguay en la Direccion Nacional de Aeronautica Civil DINAC, de caracter obligatorio, correspondiente al Ejercicio 2024. </t>
    </r>
  </si>
  <si>
    <t>Memorandum UTA Nº 151/2024</t>
  </si>
  <si>
    <t>Resolución DINAC N° 667/2023 de fecha 16 de mayo de 2023. (vigente)</t>
  </si>
  <si>
    <t>Línea Transversal del Plan Nacional de Desarrollo 2030 - PND 2030: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</si>
  <si>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</si>
  <si>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a) Pasajeros dentro de entornos confortables, saludables y seguros; b) Operaciones aéreas eficientes y seguras</t>
  </si>
  <si>
    <t xml:space="preserve"> a) Población nacional mejor informada y protegida; b) Operaciones aéreas seguras.</t>
  </si>
  <si>
    <t>100 Cursos</t>
  </si>
  <si>
    <t xml:space="preserve">a) Operaciones aéreas seguras; b) Cumplimiento de las disposiciones legales vigentes en tiempo y forma; c) Usuarios del transporte aéreo protegído; d) Pasajeros dentro de entorno confortables saludables y seguros; e) Población nacional mejor informada y protegida. </t>
  </si>
  <si>
    <t>168 Alumnos</t>
  </si>
  <si>
    <t>TB - CAL - 01                                                                                                                              (12 indicadores)</t>
  </si>
  <si>
    <t>Inspeccion, verificacion de funcionamiento y recuperacion de datos semanal de punto de control hidrologico de Arroyo Mburicaco</t>
  </si>
  <si>
    <t>Informe A.F. N° 02/2024</t>
  </si>
  <si>
    <t>Memorándum A.F. Nº 18/24</t>
  </si>
  <si>
    <t>Memorándum A.F. Nº 17/24</t>
  </si>
  <si>
    <t>Rubro 200 Servicios No Personales - 300 Bienes de Consumos e Insumos</t>
  </si>
  <si>
    <t>Informe de Arqueos de Cajas Perceptoras correspondiente al Mes de Mayo 2024</t>
  </si>
  <si>
    <t>Informe de Arqueos de  Fondo Fijo correspondiente al Mes de Mayo 2024</t>
  </si>
  <si>
    <t>Informe A.G. N° 02/2024</t>
  </si>
  <si>
    <t>Memorándum AG Nº 15/24</t>
  </si>
  <si>
    <t>Memorándum AG Nº 16/24</t>
  </si>
  <si>
    <t>Seguimiento de Contratos AIG</t>
  </si>
  <si>
    <t>Informe de Arqueo de Fondo Fijo correspondiente al Mes de Junio 2024</t>
  </si>
  <si>
    <t>Informe de Arqueos de Cajas Perceptoras correspondiente al Mes de Junio 2024</t>
  </si>
  <si>
    <t>Otros Informes de la Auditoria Interna</t>
  </si>
  <si>
    <t>Informe A.I. N° 06/2024</t>
  </si>
  <si>
    <t>Aeropuertos y Aeródromos del Interior</t>
  </si>
  <si>
    <t>DIRECCION DE AERONAUTICA</t>
  </si>
  <si>
    <t xml:space="preserve">AUDITORIA N° 01/24
INFORME N° 02 </t>
  </si>
  <si>
    <t>AUDITORIA INTERNA: VERIFICAR LA CORRECTA APLICACIÓN, MANTENIMIENTO Y EFICACIA DEL SISTEMA DE GESTION DE CALIDAD, ASI COMO TAMBIEN EL CUMPLIMIENTO DE LOS REQUISITOS LEGALES Y ESTABLECIDOS POR EL AREA GERENCIA DE NORMAS DE AERODROMOS Y AYUDAS TERRESTRES</t>
  </si>
  <si>
    <t>SIN HALLAZGOS DE NO CONFORMIDADES</t>
  </si>
  <si>
    <t xml:space="preserve"> ASISTENCIA TÉCNICA</t>
  </si>
  <si>
    <t>01-abr-4 al  03-may-24</t>
  </si>
  <si>
    <t>INFORME DE LA ASISTENCIA TÉCNICA PROVISTA AL ESTADO DE PARAGUAY</t>
  </si>
  <si>
    <t>EL PRESENTE INFORME REFLEJA ÚNICAMENTE LAS RECOMENDACIONES QUE LOS ESPECIALISTAS A CARGO PROPONEN AL ESTADO DE PARAGUAY PARA RESOLVER LOS FALTANTES ENCONTRADOS DURANTE LA REVISIÓN DE LAS PQS EN EL MARCO DE LA ASISTENCIA TÉCNICA PROGRAMADA. LOS RESULTADOS Y LAS RECOMENDACIONES DESCRITAS EN ESTE DOCUMENTO NO CONSTITUYEN OPINIÓN ALGUNA DE LA OFICINA REGIONAL SUDAMERICANA DE LA OACI Y DEL SISTEMA REGIONAL DE COOPERACIÓN PARA LA VIGILANCIA DE LA SEGURIDAD OPERACIONAL (SRVSOP). ESTE INFORME TIENE EL CARÁCTER DE CONFIDENCIAL Y LA INFORMACIÓN CONTENIDA EN ÉL SERÁ DE UTILIZACIÓN EXCLUSIVA DE LA DIRECCIÓN NACIONAL DE AERONÁUTICA CIVIL (DINAC) DEL PARAGUAY Y DE LA OFICINA REGIONAL SUDAMERICANA DE LA OACI</t>
  </si>
  <si>
    <t>Reglamentos: 
• DINAC R 2 – (Publicación Temporal)
• DINAC R3
• DINAC R4 – (Publicación Temporal]
• DINAC R5
• DINAC R 10 Vol. I, II, III, IV, V, VI – (Publicación Temporal)
• DINAC R 11
• DINAC R 12 – (Publicación Temporal)
• DINAC R 15 – (Publicación Temporal)
• PANS AIM 10066 – (Publicación Temporal)
• Manual de Cálculo de Capacidad de Pista y Sector ATC (En proceso)</t>
  </si>
  <si>
    <t>LOGRAR EL PAGO EN UN  80% DE LAS TASAS POR PARTE DE LA COMUNIDAD AERONAUTICA PARA JUNIO 2024</t>
  </si>
  <si>
    <t>APROBACION DE LOS DISTINTOS TRABAJOS AEREOS (LANZAMIENTO DE PARACAIDISTAS, VUELO DE DRON, FESTIVAL AEREO, JUEGO DE LUCES Y HUMO, ACTIVACION DE AREA RESTRINGIDAS)</t>
  </si>
  <si>
    <t>APROBADO CUARENTA y DOS (42) EN 2do. TRIMESTRE</t>
  </si>
  <si>
    <t xml:space="preserve">INFORME DE GESTION DEL 2do TRIMESTRE - PUBLICADOS EN PAG WEB </t>
  </si>
  <si>
    <t>PENDIENTE DE APORBACION POR LA MAXIMA AUTORIDAD - 4 INSPECCIONES CERRADAS EN EL 2do. TRIMESTRE</t>
  </si>
  <si>
    <t>MEMO GIANS N° 01/2024 : PLAN ANUAL DE INSPECCION ANS 2024</t>
  </si>
  <si>
    <t>INCLUIR Y VINCULAR LOS RESULTADOS DE LOS CONTROLES DE VIGILANCIA ESTABLECIDOS EN EL PROGRAMA NACIONAL DE CONTROL DE CALIDAD (PNCC), AL REGLAMENTO DE FALTAS Y SANCIONES ( RES  N° 790/2013)</t>
  </si>
  <si>
    <t>CERTIFICADOS ENTREGADOS  TREINTA Y CINCO (35)</t>
  </si>
  <si>
    <t>CONSTANCIA DE CERTIFICACION DE HABILITACION TECNICA (CHT), META ANUAL (300)</t>
  </si>
  <si>
    <t>CERTIFICADOS ENTREGADOS QUINCE (15)</t>
  </si>
  <si>
    <t xml:space="preserve">GESTIONAR Y ACTUALIZAR INSTRUMENTOS BILATERALES Y MULTILATERALES LIBERALIZADOS E INCENTIVOS ECONÓMICOS A LOS EXPLOTADORES AÉREOS Y MANTENER ACTUALIZADA LA REGLAMENTACION PERTINENTE - </t>
  </si>
  <si>
    <t xml:space="preserve">1) IMPLEMENTAR POLÍTICAS INSTITUCIONALES DE IMPACTO NACIONAL E INTERNACIONAL ORIENTADAS AL DESARROLLO DE LA AVIACIÓN CIVIL NACIONAL, REGIONAL E INTERNACIONAL </t>
  </si>
  <si>
    <t>COMPAÑÍAS AÉREAS , PASAJEROS USUARIOS, CARGA AÉREA, AUTORIDAD AERONAÚTICA, PERSONAS CON ACTIVIDADES CONEXAS DIRECTAS E INDIRECTAS RELACIONADAS CON EL TRANSPORTE AÉREO</t>
  </si>
  <si>
    <t>AVANCES DE NEGOCIACIONES BILATERALES CON ARGENTINA, ARABIA SAUDITA, ITALIA, REPÚBLICA DOMINICANA, PORTUGAL.</t>
  </si>
  <si>
    <t>MEMORANDUM, DECRETO, MOU, ACUERDOS BILATERALES, MULTILATERALES, NOTAS P/DINAC, CORREOS ELECTRÓNICOS, REUNIONES COORDINACIÓN, EXÁMENES DE POLÍTICA COMERCIAL DE LA OMC.</t>
  </si>
  <si>
    <t xml:space="preserve">2) ADOPTAR POLÍTICAS DE TRANSPORTE AÉREO QUE FOMENTEN SERVICIOS AEROCOMERCIALES NACIONALES E INTERNACIONALES CONFORME A LEYES Y REGLAMENTOS PARA PROMOVER SU DESARROLLO; INTEGRACIÓN DE LA REGIÓN; COORDINAR LAS RELACIONES DE DINAC CON ORGANISMOS INTERNACIONALES DE AVIACIÓN CIVIL, FOMENTAR CREACIÓN DE UN CENTRO DE CONVERGENCIA  DE VUELOS INTERNACIONALES E IMPULSAR INCENTIVOS ECONÓMICOS A LAS COMPAÑÍAS AÉREAS DE PASAJEROS Y CARGA. </t>
  </si>
  <si>
    <t>INICIO DE OPERACIONES DE NUEVA  RUTA AÉREA A CORDOBA Y FRECUENCIAS ESTACIONALES.</t>
  </si>
  <si>
    <t>MEMORANDUMS, CORREOS ELECTRÓNICOS, PÁGINA WEB, PROVIDENCIAS, DICTÁMENES, RESOLUCIONES, NOTAS DAC/STA Y NOTAS PRESIDENCIA DINAC.</t>
  </si>
  <si>
    <t>3) REALIZAR ESTUDIOS ECONÓMICOS PARA DETERMINAR LOS COSTOS DE EXPLOTACIÓN DEL TRANSPORTE AÉREO, REGISTAR Y CONTROLAR LAS TARIFAS DE LOS SERVICIOS AEROCOMERCIALES, ELABORAR DATOS ESTADÍSTICOS DE LA AVIACIÓN CIVIL, REALIZAR ESTUDIOS ECONÓMICOS DEL TRANSPORTE AÉREO. NACIONAL E INTERNACIONAL.</t>
  </si>
  <si>
    <t>EVALUACIÓN DE DOCUMENTOS ECONOMICO-FINANCIEROS DE LOS SOLICITANTES DE CERTIFICADOS CESA, COA, OMA, CIAC/CEAC. REGISTRO DE TARIFAS DE PASAJES DE COMPAÑÍAS AÉREAS EN EL PAÍS. RECOPILACIÓN DE DATOS ESTADÍSTICOS DE LA AVIACIÓN CIVIL DE LAS OPERACIONES EN LOS AEROPUERTOS INTERNACIONALES SILVIO PETTIROSSI Y GUARANÍ (PASAJEROS, CARGA AÉREA Y AERONAVES).</t>
  </si>
  <si>
    <t xml:space="preserve">DICTÁMENES, PROVIDENCIAS Y MEMORANDUM ECONOMICO-FINANCIERO.                                                FORMULARIOS DE IDENTIFICACIÓN Y REGISTRO TARIFARIO, CORREOS ELECTRÓNICOS.                                  DATOS ESTADÍSTICOS MENSUALES Y OTROS REPORTES REQUERIDOS. </t>
  </si>
  <si>
    <t>INFORME DE AUDITORÍA, DICTAMENES Y MEMORANDUM ECONOMICO-FINANCIERO</t>
  </si>
  <si>
    <t>MEMOS GPEL N°53/2024</t>
  </si>
  <si>
    <t xml:space="preserve">EXPTE DINAC N° 214382/24. </t>
  </si>
  <si>
    <t>CUMPLIDO, 84 (OCHENTA Y CUATRO)</t>
  </si>
  <si>
    <t xml:space="preserve">EXPTE DINAC N° 217350/24. </t>
  </si>
  <si>
    <t>INSPECCIÓN DE CENTROS DE INSTRUCCIÓN</t>
  </si>
  <si>
    <t>CUMPLIDO, 2 ( DOS)</t>
  </si>
  <si>
    <t>ACTAS FIRMADAS ENTRE LOS CIACs AFECTADOS Y LOS INSPECTORES DESIGNADOS POR LA DINAC</t>
  </si>
  <si>
    <t xml:space="preserve">2(DOS) CERTIFICADOS SOLICITADOS EN EL TRIMESTRE </t>
  </si>
  <si>
    <t>2 (DOS) CERTIFICADOS EMITIDOS</t>
  </si>
  <si>
    <t>INFORME DE GESTION DEL 2do, TRIMESTRE</t>
  </si>
  <si>
    <t>CERTIFICADO DE PERMISO DE PERMANENCIA DE AERONAVES</t>
  </si>
  <si>
    <t>EMITR PERMISO DE PERMANECIA</t>
  </si>
  <si>
    <t xml:space="preserve">27(VEINTISIETE) PERMISOS SOLICITADOS EN EL TRIMESTRE </t>
  </si>
  <si>
    <t>27 (VEINTISIETE) PERMISOS EMITIDOS</t>
  </si>
  <si>
    <t>ACTIVIDADES DE CONTROL DE CALIDAD REALIZADAS EN EL 2DO TRIMESTRE (ABRIL, MAYO, JUNIO)</t>
  </si>
  <si>
    <t>DAR CUMPLIMIENTO AL PLAN ANUAL DE ACTIVIDADES DE CONTROL DE CALIOAD AÑO 2024 EN CUMPLIMIENTOS A LOS REQUERIMIENTOS NORMATIVOS VIGENTES</t>
  </si>
  <si>
    <t>IDENTIFICAR NIVELES DE CUMPLIMIENTO DE LAS NORAMTIVAS VIGENTES EN MATERIA DE SEGURIDAD DE LA AVIACION CIVIL</t>
  </si>
  <si>
    <t>ACTAS DE INSPECCIONES, 28, 29, 30,31,32, 33, 34,35, 36, 37, 38, 39, 40, 41, 43, 44, 45, 46, 47, 50, 51 , 52 Y 19; ACTAS DE PRUEBAS, 42, 48, 49 INFORME DE AUDITORIAS .-</t>
  </si>
  <si>
    <t>LOCACIÓN DE INMUEBLE PARA ASIENTO DE ESTACIÓN METEOROLÓGICA QUIINDY - AD REFERÉNDUM</t>
  </si>
  <si>
    <t>TORIBIA EMILIANA FLORES</t>
  </si>
  <si>
    <t>https://www.contrataciones.gov.py/licitaciones/planificacion/439500-locacion-inmueble-asiento-estacion-meteorologica-quiindy-ad-referendum</t>
  </si>
  <si>
    <t>CONTRATACIÓN DIRECTA Nº 69/2023 “ADQUISICIÓN DE MONTACARGAS PARA CARGAS AÉREAS PARA EL AIG – AD REFERÉNDUM”</t>
  </si>
  <si>
    <t>RODOMAQ S.A.</t>
  </si>
  <si>
    <t>https://www.contrataciones.gov.py/licitaciones/adjudicacion/436740-adquisicion-montacargas-gerencia-cargas-aereas-aig-ad-referendum-1/resumen-adjudicacion.html</t>
  </si>
  <si>
    <t>CONTRATACION POR EXCEPCION N° 02/2024, AMPARADO EN LA URGENCIA IMPOSTERGABLE PARA EL SERVICIO DE LIMPIEZA DEL AISP</t>
  </si>
  <si>
    <t>CONSERMAR MULTISERVICIO DE MARIELA CAROLINA MOLAS SAMUDIO</t>
  </si>
  <si>
    <t>Verificación</t>
  </si>
  <si>
    <t>https://www.contrataciones.gov.py/licitaciones/adjudicacion/438242-contratacion-servicio-limpieza-aisp-aig-ad-referendum-1/resumen-adjudicacion.html</t>
  </si>
  <si>
    <t>MENOR CUANTIA NACIONAL Nº 02/24 "SERVICIO DE DESMONTAJE, MONTAJE Y PUESTA EN FUNCIONAMIENTO DE DATACENTER CGTIC"</t>
  </si>
  <si>
    <t>EM CONSTRUCCIONES DE ERICO DAVID MEAURIO ALONSO</t>
  </si>
  <si>
    <t>https://www.contrataciones.gov.py/licitaciones/adjudicacionAdjudicación de la Licitación 440035 - servicio de desmontaje, montaje y puesta en funcionamiento de datacenter CGTICadjudicacion.html</t>
  </si>
  <si>
    <t>LICITACIÓN POR CONCURSO DE OFERTAS N° 01/2024 “CONTRATACIÓN DE SEGUROS VARIOS PARA EL INAC”</t>
  </si>
  <si>
    <t>ASEGURADORA DEL ESTE S.A.</t>
  </si>
  <si>
    <t>Finiquitado</t>
  </si>
  <si>
    <t>https://www.contrataciones.gov.py/licitaciones/adjudicacion/439289-contratacion-seguros-varios-inac-ad-referendum-1/resumen-adjudicacion.html</t>
  </si>
  <si>
    <t>LICITACIÓN POR CONCURSO DE OFERTAS N° 42/2023 "ADQUISICIÓN DE EQUIPOS DE CALIBRACIÓN PARA LA DMH"</t>
  </si>
  <si>
    <t>LABSOL S.A.</t>
  </si>
  <si>
    <t>https://www.contrataciones.gov.py/licitaciones/adjudicacion/425565-adquisicion-equipos-calibracion-dmh-1/resumen-adjudicacion.html</t>
  </si>
  <si>
    <t>CONTRATACIÓN DIRECTA N° 02/2024  "ADUISICIÓN DE LIBROS DE REGISTRO DE HORAS DE VUELO - AD REFERÉNDUM"</t>
  </si>
  <si>
    <t>https://www.contrataciones.gov.py/licitaciones/adjudicacion/439697-adquisicion-libros-registro-horas-vuelo-ad-referendum-1/resumen-adjudicacion.html</t>
  </si>
  <si>
    <t>LICITACIÓN PÚBLICA NACIONAL SBE N° 01/2024 "CONTRATACIÓN DE SERVICIO DE LIMPIEZA PARA EL AISP Y AIG - AD REFERÉNDUM"</t>
  </si>
  <si>
    <t>SERPAR S.A.</t>
  </si>
  <si>
    <t>LIMPIEZAS MODERNAS PARAGUAYAS S.R.L.</t>
  </si>
  <si>
    <t>LICITACIÓN PÚBLICA NACIONAL SBE N° 37/2023 "SUMINISTRO DE INSTALACIÓN Y PUESTA EN SERVICIO DE INFRAESTRUCTURA TECNOLÓGICA PARA EL ATC INAC"</t>
  </si>
  <si>
    <t>COMTEL S.A.</t>
  </si>
  <si>
    <t>https://www.contrataciones.gov.py/licitaciones/adjudicacion/425382-suministro-instalacion-puesta-servicio-infraestructura-tecnologica-atc-inac-1/resumen-adjudicacion.html</t>
  </si>
  <si>
    <t>LICITACIÓN POR CONCURSO DE OFERTAS N° 47/2023 “MANTENIMIENTO PREVENTIVO CORRECTIVO DE CENTRAL TELEFÓNICA”</t>
  </si>
  <si>
    <t>HEIDECOM S.A.</t>
  </si>
  <si>
    <t>https://www.contrataciones.gov.py/licitaciones/adjudicacion/429192-mantenimiento-preventivo-correctivo-central-telefonica-1/resumen-adjudicacion.html</t>
  </si>
  <si>
    <t>LICITACION POR CONCURSO DE OFERTAS N° 02/2024 “CONTRATACION DE SERVICIO DE LIMPIEZA PARA LA DIRECCION DE AERONAUTICA- AD REFERENDUM”</t>
  </si>
  <si>
    <t>CEVIMA S.A.</t>
  </si>
  <si>
    <t>https://www.contrataciones.gov.py/licitaciones/adjudicacion/439347-lco-01-2024-contratacion-servicio-limpieza-direccion-aeronautica-ad-referendum-1/resumen-adjudicacion.html</t>
  </si>
  <si>
    <t>MENOR CUANTIA NACIONAL Nº 04/24 "ADQUISICIÓN DE IMPRESOS Y FORMULARIOS PARA LA DMH"</t>
  </si>
  <si>
    <t>GRAFICA MONARCA S.R.L.</t>
  </si>
  <si>
    <t>https://www.contrataciones.gov.py/licitaciones/adjudicacion/Adjudicación de la Licitación 440179 - adquisición de impresos y formularios para la DMHesumen-adjudicacion.html</t>
  </si>
  <si>
    <t>Ejecutado Primer y Segundo Trimestre</t>
  </si>
  <si>
    <t>OTROS GASTOS DE INVERSION Y REPARACIONES MAYORES</t>
  </si>
  <si>
    <t>Línea Transversal del Plan Nacional de Desarrollo 2030 - PND 2030: "Gestión Pública Eficiente y Transparente". Las iniciativas se encuentran vinculadas con el Objetivo de Desarrollo Sostenible (ODS) N° 16, el cual trata sobre Paz, Justicia e Instituciones Sólidas, cuya meta N° 6 específicamente guarda relación con crear a todos los niveles instituciones eficaces y transparentes que rindan cuentas</t>
  </si>
  <si>
    <t>EDGAR BERNARDINO RODRIGUEZ BARRIOS</t>
  </si>
  <si>
    <t xml:space="preserve">COMPAÑÍAS AÉREAS, PASAJEROS, CARGA, EMPRESAS DE LOGÍSTICA, AUTORIDADES AERONAÚTICAS DE LA REGIÓN. </t>
  </si>
  <si>
    <t>COMPAÑÍAS AÉREAS, ESCUELAS DE INSTRUCCIÓN, ESCUELAS DE ENTRENAMIENTO, ORGANIZACIONES DE MANTENIMIENTO APROBADAS, ACTIVIDADES ESPECIALIZADAS TRABAJO AÉREO.</t>
  </si>
  <si>
    <t>COMPAÑÍAS AÉREAS, ESCUELAS DE INSTRUCCIÓN, ORGANIZACIÓN DE MANTENIMIENTO APROBADAS, TRABAJO AÉREO</t>
  </si>
  <si>
    <t>4) AUDITAR A LOS TITULARES DE  CERTIFICADOS VIGENTES RELATIVOS A ACTIVIDADES DE AVIACIÓN CIVIL, A FIN DE VERIFICAR LA CAPACIDAD ECONÓMICA-FINANCIERA DE LOS MISMOS.</t>
  </si>
  <si>
    <t>DINAC ha realizado el pago del anticipo (20%) según lo estipulado en el PBC, los equipos se encuentran en etapa de producción en fabrica.</t>
  </si>
  <si>
    <t xml:space="preserve">* Memo GTE N° 45/2024 </t>
  </si>
  <si>
    <t>ADQUISICION DE DOWNCONVERTER SWITCHING PARA SEGMENTO SATELITAL Y OTROS. LPN SBE N°: 36/2023; ID 435539</t>
  </si>
  <si>
    <t>ADMINISTRACION DEL AEROPUERTO INTERNACIONAL "SILVIO PETTIROSSI"   -   AISP</t>
  </si>
  <si>
    <t>Gerencia de Operaciones AISP       *  Adquisicion de espuma mecanica para el AISP (ID 4334724).                                                       * Mantenimiento preventivo y correctivo de autobombas MAGIRUS del AISP (ID 425426)       * Servicio de Fumigación para la DINAC (AISP, HANGAR, RADAR)(ID 425434).                              * Servicio de recolección de basura patológica para el AISP (ID 425437)                                                  * Mantenimiemto preventivo y correctivo de equipos TLD para el Dpto. SAT (ID 425387).                      * Mantenimiento y reparación de maquinarias y equipos de transporte pesado del aisp (ID 425392).                                                                   * Adquisicion de Muebles con criterios de sostenibilidad - Grupo 2</t>
  </si>
  <si>
    <t>Mejora de la Infraestructura Aeroportuaria</t>
  </si>
  <si>
    <t>Mantener en optimas condiciones la Infraestructura Aeroportuaria</t>
  </si>
  <si>
    <t>Usuarios de la Terminal Aerea y la Comunidad Aeronáutica en General</t>
  </si>
  <si>
    <t>Mejora de Infraestructura</t>
  </si>
  <si>
    <t>* Providencia GOPS de fecha 10-07-2024.</t>
  </si>
  <si>
    <t>* Resumen de vuelos cargueros arribados en el AIG en cada mes del segundo trimestre de 2024, con sus respectivos pesos totales mensuales de cargas desembarcadas.
* Resumen de recaudación en guaraníes de tasas por almacenamiento con el IVA incluido de los meses del trimestre solicitado.
* Cuadro comparativo del segundo trimestre entre los años 2023 y 2024, de las recaudaciones en guaraníes de tasas por almacenamiento con el IVA incluido correspondiente específicamente al rubro de Importación, que corresponde a más del 100% de la recaudación total del sector de Cargas Aéreas, y en el que se observa un aumento del 28,60 % en el año 2024.</t>
  </si>
  <si>
    <t>* Providencia GCA ADM AIG N° 44/2024</t>
  </si>
  <si>
    <t>* Adquisicion de MONTACARGAS martca HUAHE, modelo HH30Z-N1-D, año 2023, color amarillo, motor 23121329, serie 20231514, chasis 231162</t>
  </si>
  <si>
    <t>*  El traslado de 2 (dos) personales al Dpto. de Salvamento y Extinción de Incendios.   * La asignación del nuevo jefe de Dpto. de Salvamento y Extinción de Incendios.      * Se realizó mantenimiento general al móvil SEI (camioneta L200).     *  Jubilación de 1 (uno) personal permanente del Departamento de Salvamento y Extinción de Incendios.      * Sanitación continua en el Aeropuerto Internacional Guaraní.     * Se realizó una charla sobre el Trafico Ilícito de la Fauna Silvestre.     *Se realizó simulacro de escritorio en el Centro de Operaciones de Emergencia
(COE).
*  Puesto en servicio de la manga telescópica que se encontrada inoperativo.     *Puesto en servicio de la manga telescópica que se encontrada inoperativo.     *Jubilación de 1 (uno) personal permanente del Departamento de Servicio de Asistencia en Tierra.</t>
  </si>
  <si>
    <t>Memo GOPS AIG Nº 54/2024</t>
  </si>
  <si>
    <t xml:space="preserve"> Aquisición de equipo y sistema para la confección de carnet (Impresora ENTRUST LX30 CON LAMINADOR), el cual se encuentra en funcionamiento.
 Ascenso de un Jefe de Dpto. AVSEC.
 Nombramiento de 2 (dos) nuevos Supervisores AVSEC.
 Inauguración oficial de la oficina de Comando Tripartito de la Polícia Nacional –Aeropuerto Internacional Guaraní y obtención de más una patrullera y un vehículo blindado por parte de la Polícia Nacional de Comando Tripartito.
 Nombramiento de 1 (uno) nuevo funcionario permanente.
 Formación de Supervisores de Seguridad Aeropuerto AVSEC, dictado en INAC – en la Cuidad de Luque.
 Incorporación de 1 (uno) personal AVSEC.
 Traslado de estacionamiento de la empresa de seguridad privada de escoltas de cargas aéreas a sector sur de área pública.
 Implementación de Tarjeta de Identificación Aeroportuaria (TIA) a Empresas Importadoras, Proveedores de Servicios, Empresas de Seguridad Privada, seguidamente se detalla:
</t>
  </si>
  <si>
    <t>Memo GAVSEC AIG Nº 99/2024.                                            * FOTOS</t>
  </si>
  <si>
    <t xml:space="preserve">*  Mantenimiento de Edificio.              * Mantenimiento de equipos electromecanicos y Termomecanicos.                                      * Mantenimiento de equipos electronicos.                                                   * Mantenimiento de Areas Operacioonales </t>
  </si>
  <si>
    <t>Memo GM - AIG  24/24</t>
  </si>
  <si>
    <t>* Adquisiciòn de elevador hibrido marca TLD MOD REGEN 929                                                                      * Actualizaciòn de certificados de habilitación Técnica (CHT).</t>
  </si>
  <si>
    <t>Memo DSATAIG 10/2024</t>
  </si>
  <si>
    <t>* Inforem de gestión Gcia. AdministRativa AIG</t>
  </si>
  <si>
    <t>Memo GA AIG Nº 11/24</t>
  </si>
  <si>
    <t>COORDINACION Y LOGISTICA DE AEROPUERTOS DEL INTERIOR</t>
  </si>
  <si>
    <t>* Realizacion de la reunion del Comité de Facilitación Aeroportuario del Aeropuerto Internacional Tte. Ramón 
Amin Ayub González de Encarnación"</t>
  </si>
  <si>
    <t>* Lista de Asistencia.                   * FOTOS</t>
  </si>
  <si>
    <t>Buzón  de Sugerencias y Reclamos del Aeropuerto Internacionall Guarani</t>
  </si>
  <si>
    <t>Lineas Telefónicas             021- 688-2000                      021-688-2211</t>
  </si>
  <si>
    <t>Linea Telefónica                  061-597-3000</t>
  </si>
  <si>
    <t>Publico en General</t>
  </si>
  <si>
    <t>Publico Interno</t>
  </si>
  <si>
    <t>Publico Externo</t>
  </si>
  <si>
    <t>Sistema de Gestión de Calidad</t>
  </si>
  <si>
    <t>Certificación bajo la norma ISO 9001:2015</t>
  </si>
  <si>
    <t>Estandarización de los Procesos</t>
  </si>
  <si>
    <t>Comunidad Aeronáutica</t>
  </si>
  <si>
    <t>Certificación del Sistema de Gestión de Calidad de los Servicios Meteorológicos Aeronáuticos bajo la norma ISO 9001:2015</t>
  </si>
  <si>
    <t>Anuario Climatológico: Gestión de datos meterológicos de la DMH todo el año 2023, así como elaboración de mapas a diferentes escalas temporales.</t>
  </si>
  <si>
    <t>******</t>
  </si>
  <si>
    <t>https://www.meteorologia.gov.py/wp-content/uploads/2024/06/anuario_climatologico_2023_DSC.pdf</t>
  </si>
  <si>
    <t>El boletín correspondiente al mes de junio se difundirá en la segunda semana de julio</t>
  </si>
  <si>
    <t>https://www.meteorologia.gov.py/wp-content/uploads/2024/06/01_Boletin_Agro_MAY.pdf</t>
  </si>
  <si>
    <t>El boletín correspondiente al mes de junio se difundirá en la tercera semana de juliol</t>
  </si>
  <si>
    <t>https://www.meteorologia.gov.py/wp-content/uploads/2024/05/Resumen_itaipu.pdf</t>
  </si>
  <si>
    <t>https://www.meteorologia.gov.py/wp-content/uploads/2024/07/trimestral_pronos_JAS2024.pdf</t>
  </si>
  <si>
    <t>https://www.meteorologia.gov.py/wp-content/uploads/2024/06/precip_diaria-4.pdf</t>
  </si>
  <si>
    <t>Poblacion en General</t>
  </si>
  <si>
    <t xml:space="preserve"> De ABRIL A JUNIO=446.314 28,3% De Enero a Junio=894.923  56.7 %                                                      </t>
  </si>
  <si>
    <t xml:space="preserve">Poblacion de los distintos sectores informados. </t>
  </si>
  <si>
    <t xml:space="preserve">GESTIÓN PARA LA ELABORACIÓN DE BOLETINES METEOROLÓGICOS DIARIOS </t>
  </si>
  <si>
    <t>BRINDAR PRONOSTICOS DEL TIEMPO A 5 DIAS PARA LA CAPITAL DEL PAIS Y A 3 DIAS PARA LAS CAPITALES DEPARTAMENTALES</t>
  </si>
  <si>
    <t>INFORMAR A LA PROBLACIÓN CON LOS PRONOSTICOS DIARIOS DE LAS POSIBLES CONDICIONES FUTURAS DEL TIEMPO</t>
  </si>
  <si>
    <t>USUSARIO EN GENERAL</t>
  </si>
  <si>
    <t xml:space="preserve">BRINDAR INFORMACION ACTUALIZADA REFERENTE A L TIEMPO PARA LA TOMA DE DECISIONES  OPORTUNAS </t>
  </si>
  <si>
    <t>GESTIÓN PARA LA ELABORACIÓN DE BOLETINES ESPECIALES</t>
  </si>
  <si>
    <t>BRINDAR PERSPECTIVAS DE LAS CONDICIONES ATIPICAS O SEVERAS DEL TIEMPO PREVISTAS</t>
  </si>
  <si>
    <t xml:space="preserve">CONTRIBUIR A SALVAGUARDAR LAS VIDAS Y BIENES DE LAS PERSONAS </t>
  </si>
  <si>
    <t>INFORMAR A LA POBLACIÓN EN GENERAL ANTE EVENTOS ADEVERSOS DEL TIEMPO</t>
  </si>
  <si>
    <t>GESTION PARA LA REALIZACIÓN DEL BRIEFING METEOROLOGICO PARA LA B. YASYRETA</t>
  </si>
  <si>
    <t xml:space="preserve">BRINDAR UN RESUMEN DE LAS CONDICIONES PREVISTAS EN LA CUENCA DE INTERES </t>
  </si>
  <si>
    <t>BRINDAR SOPORTE PARA LA TOMA DE DECISIONES POR PARTE DE FUNCIONARIOS DE LA B. YASYRETA</t>
  </si>
  <si>
    <t>FUNCIONARIOS DE LA B. YASYRETA</t>
  </si>
  <si>
    <t>BRINDAR SOPORTE CON INFORMACION  ACTUALIZADA REFERENTE A LAS PREVISIONES PARA LA TOMA DE DECISIONES</t>
  </si>
  <si>
    <t xml:space="preserve">GESTIÓN PARA LA ELABORACIÓN DE BOLETINES METEOROLÓGICOS DIARIOS  ESPECIALES PARA FIN DE SEMANA, FECHAS FESTIVAS, ACONTECIMIENTOS DE MASIVA CONCURRENCIA, USUARIOS EN GENERAL. </t>
  </si>
  <si>
    <t xml:space="preserve">ELABORAR Y BRINDAR PRONOSTICOS METEOROLOGICOS ACTUALIZADOS PARA LOS DIFERENTES USUARIOS, DE MANERA PERSONALIZADA </t>
  </si>
  <si>
    <t>BRINDAR INFORMACION SOBRE LAS CONDICONES DEL TIEMPO PREVISTAS PARAEN FORMA PERSONALIZADA PARA CADA USUARIO SOLICITANTE</t>
  </si>
  <si>
    <t xml:space="preserve">PROVEER INFORMACION OPORTUNA </t>
  </si>
  <si>
    <t>GESTIÓN PARA LANZAMIENTO DE RADIO SONDEOS DIARIOS DESDE EL AISP</t>
  </si>
  <si>
    <t>BRINDAR DATOS METEOROLÓGICOS EN LA VERTICAL DE LA ATMÓSFERA</t>
  </si>
  <si>
    <t xml:space="preserve">PROVEER DATOS DE ALTURA PARA LA COMUNIDAD INTERNACIONAL E INTERNACIONAL. </t>
  </si>
  <si>
    <t xml:space="preserve">COMUNIDAD AERONÁUTICA, COMUNIDAD INTERNACIONAL Y NACIONAL. </t>
  </si>
  <si>
    <t xml:space="preserve">DATOS OPORTUNOS </t>
  </si>
  <si>
    <t>https://weather.uwyo.edu/upperair/sounding.html</t>
  </si>
  <si>
    <t>GESTION PARA LA ELABORACION DE MENSAJES OPMET AISP-AIG Y AERODROMOS INTERIOR</t>
  </si>
  <si>
    <t xml:space="preserve">ELABORAR INFORMACION METEOROLOGICA Y MENSAJES AERONÁUTICOS </t>
  </si>
  <si>
    <t>BRINDAR INFORMACION AERONÁUTICA ACERCA DE LAS CONDICIONES EN CADA AEROPUERTO, COMO ASI TAMBIEN UN PRONOSTICO  PARA DICHOS AIG Y AISP.</t>
  </si>
  <si>
    <t>GARANTIZAR LAS OPERACIONES AERONAUTICAS</t>
  </si>
  <si>
    <t>- AMHS https://www.redemet.aer.mil.br/  https://www.meteorologia.gov.py/metaeronautica/</t>
  </si>
  <si>
    <t xml:space="preserve">GESTION PARA LA PARTICIPACION EN EL FORO HIDROCLIMÁTICO </t>
  </si>
  <si>
    <t>BRINDAR INFORMACIÓN ACTUALIZADA ACERCA DE LA PERSPECTIVA DEL COMPORTAMIENTO DE LAS CONDICIONES ATMOSFERERICAS.</t>
  </si>
  <si>
    <t xml:space="preserve">APORTAR INFROMACIÓN PARA LA TOMA DE DECISIONES RELACIONADAS A LA PREDICCIÓN HIDROLÓGICA. </t>
  </si>
  <si>
    <t>FUNCIONARIOS, TOMADORES DE DECISIÓN Y POBLACIÓN EN GENERAL</t>
  </si>
  <si>
    <t>FORTALECER LAS CAPACIDADES DE PREVISÓN ANTE EVENTOS EXTREMOS RELACIONADOS AL TIEMPO</t>
  </si>
  <si>
    <t>https://www.meteorologia.gov.py/wp-content/uploads/2024/07/INFORME_FORO-HIDROCLIMATICO_JAS-2024_final-1.pdf</t>
  </si>
  <si>
    <t xml:space="preserve">GESTIÓN PARA LEVANTAR NO CONFORMIDADES DE LA USOAP EN EL AEROPUERTO INTL. GUARANI DE ALTO PARANÁ Y EL AEROP. INTL. PROF. DR. PAC. LUIS MARÍA ARGAÑA
MCAL. ESTIGARRIBIA - BOQUERÓN
</t>
  </si>
  <si>
    <t>REALIZAR ACCIONES CORRECTIVAS A FIN DE LEVANTAR NO CONFORMIDADES DETECTADAS EN LAS INSPECCIONES HECHAS POR LA USOAP</t>
  </si>
  <si>
    <t xml:space="preserve">CONTRIBUIR A LA SEGUIRIDAD OPERACIONAL EN LA AERONÁUTICA </t>
  </si>
  <si>
    <t xml:space="preserve">FUNCIONAMIENTO DEL AREA DE METEOROLOGÍA AERONÁUTICA BAJO LAS NORMAS Y RECOMENDACIONES NACIONALES E INTERNACIONALES. </t>
  </si>
  <si>
    <t>RESOLUCION DINAC 528/2024 Y RESOLUCIÓN DINAC 403/2024</t>
  </si>
  <si>
    <t xml:space="preserve">GESTION PARA LA EMISIÓN DE ALERTAS TEMPRANAS EN FORMATO CAP ( Protocolo de Alerta Común, C.A.P. (por sus siglas en inglés) </t>
  </si>
  <si>
    <t>ADVERTIR A LA COMUNIDAD NACIONAL E INTERNACIONAL SOBRE LA POSIBLE OCURRENCIA DE EVENTOS METEOROLÓGICOS DE ALTO IMPACTO</t>
  </si>
  <si>
    <t>PROPORCIONAR INFROMACIÓN METEOROLÓGICA ESTANDARIZADA A LA COMUNIDAD NACIONAL E INTERNACIONAL</t>
  </si>
  <si>
    <t>COMUNIDAD NACIONAL E INTERNACIONAL</t>
  </si>
  <si>
    <t xml:space="preserve">PROPORCIONAL INFORMACIÓN OPORTUNA PARA SALVAGUARDAR LA VIDA Y LOS BIENES. </t>
  </si>
  <si>
    <t>https://severeweather.wmo.int/v2/index.html</t>
  </si>
  <si>
    <t>GESTION PARA LA PROVISION DE CARPETAS PARA INFORMACIÓN METEOROLÓGICA AERONÁUTICA</t>
  </si>
  <si>
    <t>BRINDAR INFROMACIÓN METEOROLÓGICA AERONÁUTIA DE ACUERDO A LA REGLAMENTACIÓN NACIONAL DINAC R3</t>
  </si>
  <si>
    <t>INFORMACIÓN METEOROLÓGICA AERONÁUTICA OPORTUNA</t>
  </si>
  <si>
    <t xml:space="preserve">CUMPLIMIENTO DE LA NORMATIVA Y INFORMACIÓN METEOROLÓGICA OPORTUNA A LOS EXPLOTADORES AÉREOS. </t>
  </si>
  <si>
    <t>MENOR CUANTIA NACIONAL N° 04/2024, "ADQUISICIÓN DE IMPRESOS Y FORMULARIOS PARA LA DMH"</t>
  </si>
  <si>
    <t>GESTION PARA LA PARTICIPACION DE UNA FUNCIONARIA EN EL TALLER VOLCEX Y TALLER DE VIGILANCIA DE LOS VOLCANES EN LAS AEROVÍAS INTERNACIONALES.</t>
  </si>
  <si>
    <t>ACTUALIZACION EN TEMAS RELACIONADOS A LA VIGILANCIA DE LOS VOLCANES. PREPARAR A LOS FUNCIONARIOS A FIN DE REALIZAR SIMULACRO DE CENIZAS VOLCANICAS (VOLCEX)</t>
  </si>
  <si>
    <t xml:space="preserve">FORMACIÓN CONTÍNUA DEL PERSONAL DE LA DINAC Y OPTIMIZAR LA VIGILANCIA METEOROLOGICA AERONÁUTICA. </t>
  </si>
  <si>
    <t>FUNCIONARIOS DE LA DMH Y USUARIOS EN GENERAL</t>
  </si>
  <si>
    <t>FORTALECER LAS CAPACIDADES DE LOS FUNCIONARIOS Y LOS PRODUCTOS OFRECIDOS POR LA DMH</t>
  </si>
  <si>
    <t>REMISION DE DOCUMENTOS TECNICOS PARA LLAMADO DE ADQUISICION DE DESMALEZADORA Y OTROS.ID: 448926</t>
  </si>
  <si>
    <t>MANTENIMIENTO OPERATIVO DE LOS SISTEMAS DE OBSERVACIONES METEOROLOGICOS DE LA DMH.</t>
  </si>
  <si>
    <t xml:space="preserve">GARANTIZAR A LA OPERATIVIDAD DE LOS SISTEMAS DE OBSERVACION   </t>
  </si>
  <si>
    <t>POBLACION EN GENERAL</t>
  </si>
  <si>
    <t>MEMORANDUN GSOM Nº 059/2024 EXPEDIENTE DINAC Nº 212103/2024</t>
  </si>
  <si>
    <t>REMISION DE DOCUMENTOS TECNICOS PARA LLAMADO DE ADQUISICION DE ARTICULOS DE FERRETERIA ELETRONICOS Y OTROS.ID 448943</t>
  </si>
  <si>
    <t>MANTENIMIENTO OPERATIVO DE LOS SISTEMAS DE OBSERVACIONES METEOROLOGICOS DE LA DMH</t>
  </si>
  <si>
    <t>MEMORANDUN GSOM Nº 067/2024 EXPEDIENTE DINAC Nº 212108/2024</t>
  </si>
  <si>
    <t>REMISION DE DOCUMENTOS TECNICOS PARA ADQUISICION DE BATERIAS INSUMOS Y HERRAMIENTAS DE LABORATORIOS Y OTROS PARA LA DMH  ID: 448837</t>
  </si>
  <si>
    <t>GARANTIZAR A LA OPERATIVIDAD DE LOS SISTEMAS DE OBSERVACION</t>
  </si>
  <si>
    <t>MEMORANDUN GSOM Nº 068/2024 EXPEDIENTE DINAC Nº 213827/2024</t>
  </si>
  <si>
    <t>REMISION DE DOCUMENTOS TECNICOS PARA LLAMADO DE ADQUISICION DE TONER, CARTUCHOS Y OTROS ID: 448808</t>
  </si>
  <si>
    <t>MEMORANDUN GSOM Nº 069/2024 EXPEDIENTE DINAC Nº 213203/2024</t>
  </si>
  <si>
    <t>REMISION DE DOCUMENTOS TECNICOS PARA LLAMADO DE ADQUISICION DE EQUIPO ELETROGENO DE 200 KVA PARA EL CMN ID: 448531</t>
  </si>
  <si>
    <t>MEMORANDUN GSOM Nº 077/2024 EXPEDIENTE DINAC Nº 214889/2024</t>
  </si>
  <si>
    <t>REMISION DE DOCUMENTOS TECNICOS PARA LLAMADO DE MANTENIMIENTO, REPARACION Y ADQUISICION DE EQUIPO PARA SISTEMA DE ABASTECIMIENTO INTERNO DE AGUA POTABLE CMN-DMH ID: 448223</t>
  </si>
  <si>
    <t>MEMORANDUN GSOM Nº 088/2024 EXPEDIENTE DINAC Nº 215530/2024</t>
  </si>
  <si>
    <t>REMISION DE DOCUMENTOS TECNICOS PARA LLAMADO DE MANTENIMIENTO REPARACION Y ADQUISICION DE EQUIPOS PARA GENERADOR DE HIDROGENO DE AISP, DMH  ID: 448207</t>
  </si>
  <si>
    <t>MEMORANDUN GSOM Nº 087/2024 EXPEDIENTE DINAC Nº 215512/2024</t>
  </si>
  <si>
    <t>REMISION DE DOCUMENTOS TECNICOS PARA LLAMADO DE COURRIER NACIONAL E INTERNACIONAL PARA LA DMH ID: 448179</t>
  </si>
  <si>
    <t>MEMORANDUN GSOM Nº 082/2024 EXPEDIENTE DINAC Nº 215367/2024</t>
  </si>
  <si>
    <t>REMISION DE DOCUMENTOS TECNICOS PARA LLAMADO DE ADQUISICION DE LICENCIAS SOFTWARE Y OTROS PARA LA DINAC ID: 448914</t>
  </si>
  <si>
    <t>MEMORANDUN GSOM Nº 113/2024 EXPEDIENTE DINAC Nº 217676/2024</t>
  </si>
  <si>
    <t>REMISION DE DOCUMENTOS TECNICOS PARA LLAMADO DE SERVICIO DE MANTENIMIENTO, REPARACION DE GRUPO ELETROGENOS CMN RADAR MET. DATACENTER CABAECERA NORTE AISP. ADQUISCION DE TRANSFORMADOR ELECTRICOS Y OTROS ID: 448272</t>
  </si>
  <si>
    <t>MEMORANDUN GSOM Nº 084/2024 EXPEDIENTE DINAC Nº 215475/2024</t>
  </si>
  <si>
    <t>GENERACIÓN DE DATOS DE SINÓPTICOS DE 20 (VEINTE) ESTACIONES METEOROLÓGICOS CONVENCIONALES</t>
  </si>
  <si>
    <t>Resolucion Nº 862/2024 de fecha: 04/06/2024</t>
  </si>
  <si>
    <t>Por la que se autoriza la implementacion del componente de Gestion de Riesgos de Corrupcion para la contruccion del Mapa de Riesgo de Corrupcion  de la Direccion Nacional de Aeronautica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</si>
</sst>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64" formatCode="0.0%"/>
  </numFmts>
  <fonts count="7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u/>
      <sz val="12"/>
      <color theme="10"/>
      <name val="Times New Roman"/>
      <family val="1"/>
    </font>
    <font>
      <sz val="11"/>
      <color theme="1"/>
      <name val="Calibri"/>
      <family val="2"/>
      <scheme val="minor"/>
    </font>
    <font>
      <sz val="11"/>
      <color rgb="FF000000"/>
      <name val="Calibri"/>
      <family val="2"/>
    </font>
    <font>
      <sz val="11"/>
      <name val="Calibri"/>
      <family val="2"/>
    </font>
    <font>
      <sz val="11"/>
      <color rgb="FF000000"/>
      <name val="Calibri"/>
      <family val="2"/>
      <scheme val="minor"/>
    </font>
    <font>
      <b/>
      <sz val="11"/>
      <name val="Garamond"/>
      <family val="1"/>
    </font>
    <font>
      <b/>
      <sz val="11"/>
      <color rgb="FF000000"/>
      <name val="Garamond"/>
      <family val="1"/>
    </font>
    <font>
      <u/>
      <sz val="11"/>
      <color rgb="FF0563C1"/>
      <name val="Calibri"/>
      <family val="2"/>
      <scheme val="minor"/>
    </font>
    <font>
      <b/>
      <sz val="12"/>
      <name val="Garamond"/>
      <family val="1"/>
    </font>
    <font>
      <u/>
      <sz val="11"/>
      <color rgb="FF000000"/>
      <name val="Calibri"/>
      <family val="2"/>
      <scheme val="minor"/>
    </font>
    <font>
      <b/>
      <sz val="18"/>
      <color theme="4" tint="-0.499984740745262"/>
      <name val="Calibri"/>
      <family val="2"/>
      <scheme val="minor"/>
    </font>
    <font>
      <sz val="11"/>
      <color theme="1"/>
      <name val="Calibri Light"/>
      <family val="2"/>
    </font>
    <font>
      <b/>
      <sz val="14"/>
      <name val="Garamond"/>
      <family val="1"/>
    </font>
    <font>
      <sz val="14"/>
      <name val="Garamond"/>
      <family val="1"/>
    </font>
  </fonts>
  <fills count="16">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39997558519241921"/>
        <bgColor rgb="FFFFF2CC"/>
      </patternFill>
    </fill>
    <fill>
      <patternFill patternType="solid">
        <fgColor theme="4" tint="0.79998168889431442"/>
        <bgColor indexed="64"/>
      </patternFill>
    </fill>
    <fill>
      <patternFill patternType="solid">
        <fgColor theme="7" tint="0.79998168889431442"/>
        <bgColor rgb="FF000000"/>
      </patternFill>
    </fill>
    <fill>
      <patternFill patternType="solid">
        <fgColor theme="5" tint="0.39997558519241921"/>
        <bgColor rgb="FF000000"/>
      </patternFill>
    </fill>
    <fill>
      <patternFill patternType="solid">
        <fgColor rgb="FFFFF2CC"/>
        <bgColor rgb="FFFFF2CC"/>
      </patternFill>
    </fill>
    <fill>
      <patternFill patternType="solid">
        <fgColor rgb="FFFFF2CC"/>
        <bgColor indexed="64"/>
      </patternFill>
    </fill>
    <fill>
      <patternFill patternType="solid">
        <fgColor theme="0" tint="-0.149998474074526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s>
  <cellStyleXfs count="11">
    <xf numFmtId="0" fontId="0" fillId="0" borderId="0">
      <alignment vertical="center"/>
    </xf>
    <xf numFmtId="9" fontId="39" fillId="0" borderId="0" applyFont="0" applyFill="0" applyBorder="0" applyAlignment="0" applyProtection="0"/>
    <xf numFmtId="0" fontId="37" fillId="0" borderId="0">
      <alignment vertical="center"/>
    </xf>
    <xf numFmtId="0" fontId="53" fillId="0" borderId="0" applyNumberFormat="0" applyFill="0" applyBorder="0" applyAlignment="0" applyProtection="0">
      <alignment vertical="center"/>
    </xf>
    <xf numFmtId="41" fontId="36" fillId="0" borderId="0" applyFont="0" applyFill="0" applyBorder="0" applyAlignment="0" applyProtection="0"/>
    <xf numFmtId="41" fontId="57" fillId="0" borderId="0" applyFont="0" applyFill="0" applyBorder="0" applyAlignment="0" applyProtection="0"/>
    <xf numFmtId="9" fontId="24" fillId="0" borderId="0" applyFont="0" applyFill="0" applyBorder="0" applyAlignment="0" applyProtection="0"/>
    <xf numFmtId="0" fontId="24" fillId="0" borderId="0">
      <alignment vertical="center"/>
    </xf>
    <xf numFmtId="41" fontId="24" fillId="0" borderId="0" applyFont="0" applyFill="0" applyBorder="0" applyAlignment="0" applyProtection="0"/>
    <xf numFmtId="9" fontId="1" fillId="0" borderId="0" applyFont="0" applyFill="0" applyBorder="0" applyAlignment="0" applyProtection="0"/>
    <xf numFmtId="0" fontId="1" fillId="0" borderId="0">
      <alignment vertical="center"/>
    </xf>
  </cellStyleXfs>
  <cellXfs count="476">
    <xf numFmtId="0" fontId="0" fillId="0" borderId="0" xfId="0">
      <alignment vertical="center"/>
    </xf>
    <xf numFmtId="0" fontId="41" fillId="0" borderId="0" xfId="0" applyFont="1">
      <alignment vertical="center"/>
    </xf>
    <xf numFmtId="0" fontId="46" fillId="0" borderId="0" xfId="0" applyFont="1">
      <alignment vertical="center"/>
    </xf>
    <xf numFmtId="0" fontId="41" fillId="3" borderId="0" xfId="0" applyFont="1" applyFill="1">
      <alignment vertical="center"/>
    </xf>
    <xf numFmtId="0" fontId="45" fillId="2" borderId="1" xfId="0" applyFont="1" applyFill="1" applyBorder="1" applyAlignment="1" applyProtection="1">
      <alignment horizontal="center" vertical="center" wrapText="1"/>
      <protection locked="0"/>
    </xf>
    <xf numFmtId="0" fontId="41" fillId="0" borderId="0" xfId="0" applyFont="1" applyProtection="1">
      <alignment vertical="center"/>
      <protection locked="0"/>
    </xf>
    <xf numFmtId="0" fontId="37" fillId="8" borderId="1" xfId="0" applyFont="1" applyFill="1" applyBorder="1" applyAlignment="1">
      <alignment horizontal="center" vertical="top" wrapText="1"/>
    </xf>
    <xf numFmtId="0" fontId="54" fillId="8" borderId="1" xfId="0" applyFont="1" applyFill="1" applyBorder="1" applyAlignment="1">
      <alignment horizontal="center" vertical="center"/>
    </xf>
    <xf numFmtId="3" fontId="55" fillId="8" borderId="1" xfId="0" applyNumberFormat="1" applyFont="1" applyFill="1" applyBorder="1">
      <alignment vertical="center"/>
    </xf>
    <xf numFmtId="3" fontId="54" fillId="8" borderId="1" xfId="0" applyNumberFormat="1" applyFont="1" applyFill="1" applyBorder="1">
      <alignment vertical="center"/>
    </xf>
    <xf numFmtId="0" fontId="45" fillId="6" borderId="1" xfId="0" applyFont="1" applyFill="1" applyBorder="1" applyAlignment="1">
      <alignment horizontal="center" vertical="center"/>
    </xf>
    <xf numFmtId="0" fontId="46" fillId="2" borderId="1" xfId="0" applyFont="1" applyFill="1" applyBorder="1" applyAlignment="1">
      <alignment horizontal="center" vertical="center"/>
    </xf>
    <xf numFmtId="0" fontId="41" fillId="0" borderId="0" xfId="0" applyFont="1" applyAlignment="1">
      <alignment horizontal="center" vertical="center"/>
    </xf>
    <xf numFmtId="0" fontId="44" fillId="8" borderId="1" xfId="0" applyFont="1" applyFill="1" applyBorder="1" applyAlignment="1">
      <alignment horizontal="center" vertical="center"/>
    </xf>
    <xf numFmtId="0" fontId="45" fillId="4" borderId="1" xfId="0" applyFont="1" applyFill="1" applyBorder="1" applyAlignment="1">
      <alignment horizontal="center" vertical="top" wrapText="1"/>
    </xf>
    <xf numFmtId="0" fontId="49"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37" fillId="8" borderId="3" xfId="0" applyFont="1" applyFill="1" applyBorder="1" applyAlignment="1">
      <alignment horizontal="right" vertical="center" wrapText="1"/>
    </xf>
    <xf numFmtId="0" fontId="41" fillId="0" borderId="0" xfId="0" applyFont="1" applyAlignment="1">
      <alignment horizontal="right" vertical="center"/>
    </xf>
    <xf numFmtId="0" fontId="31" fillId="8" borderId="2" xfId="0" applyFont="1" applyFill="1" applyBorder="1" applyAlignment="1">
      <alignment horizontal="left" vertical="center" wrapText="1"/>
    </xf>
    <xf numFmtId="0" fontId="41" fillId="0" borderId="0" xfId="0" applyFont="1">
      <alignment vertical="center"/>
    </xf>
    <xf numFmtId="0" fontId="41" fillId="0" borderId="0" xfId="0" applyFont="1" applyProtection="1">
      <alignment vertical="center"/>
      <protection locked="0"/>
    </xf>
    <xf numFmtId="15" fontId="0" fillId="8" borderId="1" xfId="0" applyNumberFormat="1" applyFont="1" applyFill="1" applyBorder="1" applyAlignment="1">
      <alignment horizontal="center" vertical="center" wrapText="1"/>
    </xf>
    <xf numFmtId="0" fontId="0" fillId="8" borderId="0" xfId="0" applyFont="1" applyFill="1" applyBorder="1" applyAlignment="1">
      <alignment horizontal="center" vertical="center" wrapText="1"/>
    </xf>
    <xf numFmtId="15" fontId="0" fillId="8" borderId="0" xfId="0" applyNumberFormat="1" applyFont="1" applyFill="1" applyBorder="1" applyAlignment="1">
      <alignment horizontal="center" vertical="center" wrapText="1"/>
    </xf>
    <xf numFmtId="0" fontId="53" fillId="8" borderId="0" xfId="3" applyFont="1" applyFill="1" applyBorder="1" applyAlignment="1">
      <alignment horizontal="center" vertical="center" wrapText="1"/>
    </xf>
    <xf numFmtId="0" fontId="0" fillId="8" borderId="16" xfId="0" applyFont="1" applyFill="1" applyBorder="1" applyAlignment="1">
      <alignment horizontal="center" vertical="center" wrapText="1"/>
    </xf>
    <xf numFmtId="0" fontId="53" fillId="8" borderId="17" xfId="3" applyFont="1" applyFill="1" applyBorder="1" applyAlignment="1">
      <alignment horizontal="center" vertical="center" wrapText="1"/>
    </xf>
    <xf numFmtId="0" fontId="43" fillId="8" borderId="0" xfId="0" applyFont="1" applyFill="1" applyAlignment="1">
      <alignment horizontal="center" vertical="center"/>
    </xf>
    <xf numFmtId="0" fontId="33" fillId="8" borderId="3" xfId="0" applyFont="1" applyFill="1" applyBorder="1" applyAlignment="1" applyProtection="1">
      <alignment horizontal="center" vertical="center"/>
      <protection locked="0"/>
    </xf>
    <xf numFmtId="0" fontId="45" fillId="8" borderId="2" xfId="0" applyFont="1" applyFill="1" applyBorder="1" applyAlignment="1" applyProtection="1">
      <alignment horizontal="center" vertical="center"/>
      <protection locked="0"/>
    </xf>
    <xf numFmtId="0" fontId="45" fillId="8" borderId="3" xfId="0" applyFont="1" applyFill="1" applyBorder="1" applyAlignment="1" applyProtection="1">
      <alignment horizontal="center" vertical="center"/>
      <protection locked="0"/>
    </xf>
    <xf numFmtId="0" fontId="45" fillId="8" borderId="1" xfId="0" applyFont="1" applyFill="1" applyBorder="1" applyAlignment="1" applyProtection="1">
      <alignment horizontal="center" vertical="center" wrapText="1"/>
      <protection locked="0"/>
    </xf>
    <xf numFmtId="14" fontId="32" fillId="8" borderId="4" xfId="0" applyNumberFormat="1" applyFont="1" applyFill="1" applyBorder="1" applyAlignment="1" applyProtection="1">
      <alignment horizontal="center" vertical="center" wrapText="1"/>
      <protection locked="0"/>
    </xf>
    <xf numFmtId="0" fontId="33" fillId="8" borderId="4" xfId="0" applyFont="1" applyFill="1" applyBorder="1" applyAlignment="1" applyProtection="1">
      <alignment horizontal="center" vertical="center"/>
      <protection locked="0"/>
    </xf>
    <xf numFmtId="15" fontId="20" fillId="8" borderId="1" xfId="0" applyNumberFormat="1" applyFont="1" applyFill="1" applyBorder="1" applyAlignment="1" applyProtection="1">
      <alignment horizontal="center" vertical="center" wrapText="1"/>
      <protection locked="0"/>
    </xf>
    <xf numFmtId="0" fontId="58" fillId="11" borderId="26" xfId="0" applyFont="1" applyFill="1" applyBorder="1" applyAlignment="1" applyProtection="1">
      <alignment horizontal="center" vertical="center" wrapText="1"/>
      <protection locked="0"/>
    </xf>
    <xf numFmtId="9" fontId="18" fillId="8" borderId="1" xfId="1" applyFont="1" applyFill="1" applyBorder="1" applyAlignment="1">
      <alignment horizontal="center" vertical="center"/>
    </xf>
    <xf numFmtId="0" fontId="43" fillId="8" borderId="0" xfId="0" applyFont="1" applyFill="1" applyAlignment="1">
      <alignment horizontal="right" vertical="center"/>
    </xf>
    <xf numFmtId="0" fontId="23" fillId="8" borderId="4"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34" fillId="8" borderId="0" xfId="0" applyFont="1" applyFill="1" applyBorder="1" applyAlignment="1">
      <alignment horizontal="center" vertical="center" wrapText="1"/>
    </xf>
    <xf numFmtId="0" fontId="41" fillId="8" borderId="0" xfId="0" applyFont="1" applyFill="1">
      <alignment vertical="center"/>
    </xf>
    <xf numFmtId="0" fontId="0" fillId="10" borderId="0" xfId="0" applyFill="1" applyAlignment="1">
      <alignment vertical="center" wrapText="1"/>
    </xf>
    <xf numFmtId="3" fontId="0" fillId="8" borderId="1" xfId="0" applyNumberFormat="1" applyFont="1" applyFill="1" applyBorder="1" applyAlignment="1">
      <alignment horizontal="center" vertical="center" wrapText="1"/>
    </xf>
    <xf numFmtId="0" fontId="13" fillId="8" borderId="1" xfId="0" applyFont="1" applyFill="1" applyBorder="1" applyAlignment="1" applyProtection="1">
      <alignment horizontal="center" vertical="center" wrapText="1"/>
      <protection locked="0"/>
    </xf>
    <xf numFmtId="0" fontId="45" fillId="2" borderId="1" xfId="0" applyFont="1" applyFill="1" applyBorder="1" applyAlignment="1">
      <alignment horizontal="center" vertical="center" wrapText="1"/>
    </xf>
    <xf numFmtId="0" fontId="33" fillId="8" borderId="2" xfId="0" applyFont="1" applyFill="1" applyBorder="1" applyAlignment="1" applyProtection="1">
      <alignment horizontal="center" vertical="center" wrapText="1"/>
      <protection locked="0"/>
    </xf>
    <xf numFmtId="0" fontId="33" fillId="8" borderId="4" xfId="0" applyFont="1" applyFill="1" applyBorder="1" applyAlignment="1" applyProtection="1">
      <alignment horizontal="center" vertical="center" wrapText="1"/>
      <protection locked="0"/>
    </xf>
    <xf numFmtId="0" fontId="24" fillId="8" borderId="1"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45" fillId="2" borderId="1" xfId="0" applyFont="1" applyFill="1" applyBorder="1" applyAlignment="1">
      <alignment horizontal="center" vertical="center"/>
    </xf>
    <xf numFmtId="0" fontId="45" fillId="6" borderId="1" xfId="0" applyFont="1" applyFill="1" applyBorder="1" applyAlignment="1">
      <alignment horizontal="center" vertical="center" wrapText="1"/>
    </xf>
    <xf numFmtId="0" fontId="37" fillId="8" borderId="3" xfId="0" applyFont="1" applyFill="1" applyBorder="1" applyAlignment="1">
      <alignment horizontal="left" vertical="center" wrapText="1"/>
    </xf>
    <xf numFmtId="0" fontId="16" fillId="8" borderId="2" xfId="0" applyFont="1" applyFill="1" applyBorder="1" applyAlignment="1">
      <alignment horizontal="left" vertical="center" wrapText="1"/>
    </xf>
    <xf numFmtId="0" fontId="18"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45" fillId="2" borderId="21" xfId="0" applyFont="1" applyFill="1" applyBorder="1" applyAlignment="1">
      <alignment horizontal="center" vertical="center"/>
    </xf>
    <xf numFmtId="0" fontId="45" fillId="2" borderId="22" xfId="0" applyFont="1" applyFill="1" applyBorder="1" applyAlignment="1">
      <alignment horizontal="center" vertical="center" wrapText="1"/>
    </xf>
    <xf numFmtId="0" fontId="60" fillId="11" borderId="26" xfId="0" applyFont="1" applyFill="1" applyBorder="1" applyAlignment="1" applyProtection="1">
      <alignment horizontal="center" vertical="center" wrapText="1"/>
      <protection locked="0"/>
    </xf>
    <xf numFmtId="0" fontId="10" fillId="8" borderId="0" xfId="0" applyFont="1" applyFill="1" applyBorder="1" applyAlignment="1">
      <alignment horizontal="center" vertical="center" wrapText="1"/>
    </xf>
    <xf numFmtId="9" fontId="10" fillId="8" borderId="0" xfId="0" applyNumberFormat="1" applyFont="1" applyFill="1" applyBorder="1" applyAlignment="1">
      <alignment horizontal="center" vertical="center" wrapText="1"/>
    </xf>
    <xf numFmtId="0" fontId="51" fillId="8" borderId="1" xfId="3" applyFont="1" applyFill="1" applyBorder="1" applyAlignment="1">
      <alignment horizontal="center" vertical="center" wrapText="1"/>
    </xf>
    <xf numFmtId="0" fontId="63" fillId="8" borderId="1" xfId="2" applyFont="1" applyFill="1" applyBorder="1" applyAlignment="1">
      <alignment horizontal="center" vertical="center" wrapText="1"/>
    </xf>
    <xf numFmtId="0" fontId="53" fillId="14" borderId="1" xfId="3" applyFont="1" applyFill="1" applyBorder="1" applyAlignment="1">
      <alignment horizontal="center" vertical="center" wrapText="1"/>
    </xf>
    <xf numFmtId="0" fontId="65" fillId="8" borderId="1" xfId="2" applyFont="1" applyFill="1" applyBorder="1" applyAlignment="1">
      <alignment horizontal="center" vertical="center" wrapText="1"/>
    </xf>
    <xf numFmtId="0" fontId="53" fillId="8" borderId="1" xfId="3" applyFont="1" applyFill="1" applyBorder="1" applyAlignment="1">
      <alignment horizontal="center" vertical="center" wrapText="1"/>
    </xf>
    <xf numFmtId="0" fontId="45" fillId="8" borderId="7" xfId="0" applyFont="1" applyFill="1" applyBorder="1" applyAlignment="1">
      <alignment horizontal="center" vertical="center"/>
    </xf>
    <xf numFmtId="0" fontId="41" fillId="8" borderId="6" xfId="0" applyFont="1" applyFill="1" applyBorder="1">
      <alignment vertical="center"/>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41" fillId="8" borderId="14" xfId="0" applyFont="1" applyFill="1" applyBorder="1">
      <alignment vertical="center"/>
    </xf>
    <xf numFmtId="0" fontId="41" fillId="15" borderId="32" xfId="0" applyFont="1" applyFill="1" applyBorder="1" applyAlignment="1">
      <alignment horizontal="center" vertical="center"/>
    </xf>
    <xf numFmtId="0" fontId="41" fillId="15" borderId="33" xfId="0" applyFont="1" applyFill="1" applyBorder="1" applyAlignment="1">
      <alignment horizontal="center" vertical="center"/>
    </xf>
    <xf numFmtId="0" fontId="41" fillId="15" borderId="34" xfId="0" applyFont="1" applyFill="1" applyBorder="1" applyAlignment="1">
      <alignment horizontal="center" vertical="center"/>
    </xf>
    <xf numFmtId="0" fontId="41" fillId="15" borderId="16" xfId="0" applyFont="1" applyFill="1" applyBorder="1" applyAlignment="1">
      <alignment horizontal="center" vertical="center"/>
    </xf>
    <xf numFmtId="0" fontId="41" fillId="15" borderId="0" xfId="0" applyFont="1" applyFill="1" applyBorder="1" applyAlignment="1">
      <alignment horizontal="center" vertical="center"/>
    </xf>
    <xf numFmtId="0" fontId="41" fillId="15" borderId="17" xfId="0" applyFont="1" applyFill="1" applyBorder="1" applyAlignment="1">
      <alignment horizontal="center" vertical="center"/>
    </xf>
    <xf numFmtId="0" fontId="41" fillId="15" borderId="18" xfId="0" applyFont="1" applyFill="1" applyBorder="1" applyAlignment="1">
      <alignment horizontal="center" vertical="center"/>
    </xf>
    <xf numFmtId="0" fontId="41" fillId="15" borderId="19" xfId="0" applyFont="1" applyFill="1" applyBorder="1" applyAlignment="1">
      <alignment horizontal="center" vertical="center"/>
    </xf>
    <xf numFmtId="0" fontId="41" fillId="15" borderId="20" xfId="0" applyFont="1" applyFill="1" applyBorder="1" applyAlignment="1">
      <alignment horizontal="center" vertical="center"/>
    </xf>
    <xf numFmtId="41" fontId="54" fillId="8" borderId="1" xfId="5" applyFont="1" applyFill="1" applyBorder="1" applyAlignment="1">
      <alignment horizontal="center" vertical="center"/>
    </xf>
    <xf numFmtId="14" fontId="54" fillId="8" borderId="1" xfId="0" applyNumberFormat="1" applyFont="1" applyFill="1" applyBorder="1" applyAlignment="1">
      <alignment horizontal="center" vertical="center" wrapText="1"/>
    </xf>
    <xf numFmtId="0" fontId="54" fillId="8" borderId="1" xfId="0" applyFont="1" applyFill="1" applyBorder="1" applyAlignment="1">
      <alignment horizontal="center" vertical="center" wrapText="1"/>
    </xf>
    <xf numFmtId="15" fontId="54" fillId="8" borderId="1" xfId="0" applyNumberFormat="1" applyFont="1" applyFill="1" applyBorder="1" applyAlignment="1">
      <alignment horizontal="center" vertical="center"/>
    </xf>
    <xf numFmtId="14" fontId="54" fillId="8" borderId="4" xfId="0" applyNumberFormat="1" applyFont="1" applyFill="1" applyBorder="1" applyAlignment="1">
      <alignment horizontal="center" vertical="center" wrapText="1"/>
    </xf>
    <xf numFmtId="15" fontId="54" fillId="8" borderId="4" xfId="0" applyNumberFormat="1" applyFont="1" applyFill="1" applyBorder="1" applyAlignment="1">
      <alignment horizontal="center" vertical="center"/>
    </xf>
    <xf numFmtId="0" fontId="54" fillId="8" borderId="4" xfId="0" applyFont="1" applyFill="1" applyBorder="1" applyAlignment="1">
      <alignment horizontal="center" vertical="center" wrapText="1"/>
    </xf>
    <xf numFmtId="0" fontId="54" fillId="8" borderId="4" xfId="0" applyFont="1" applyFill="1" applyBorder="1" applyAlignment="1">
      <alignment horizontal="center" vertical="center"/>
    </xf>
    <xf numFmtId="0" fontId="54" fillId="8" borderId="3" xfId="0" applyFont="1" applyFill="1" applyBorder="1" applyAlignment="1">
      <alignment horizontal="center" vertical="center" wrapText="1"/>
    </xf>
    <xf numFmtId="0" fontId="54" fillId="8" borderId="2" xfId="0" applyFont="1" applyFill="1" applyBorder="1" applyAlignment="1">
      <alignment horizontal="center" vertical="center"/>
    </xf>
    <xf numFmtId="0" fontId="55" fillId="8" borderId="1"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53" fillId="8" borderId="1" xfId="3" applyFill="1" applyBorder="1" applyAlignment="1">
      <alignment horizontal="center" vertical="center" wrapText="1"/>
    </xf>
    <xf numFmtId="0" fontId="5" fillId="8" borderId="1"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12" xfId="0" applyFont="1" applyFill="1" applyBorder="1" applyAlignment="1">
      <alignment horizontal="center" vertical="center"/>
    </xf>
    <xf numFmtId="0" fontId="53" fillId="8" borderId="13" xfId="3" applyFill="1" applyBorder="1" applyAlignment="1">
      <alignment horizontal="center" vertical="center" wrapText="1"/>
    </xf>
    <xf numFmtId="0" fontId="67"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58" fillId="11" borderId="2" xfId="0" applyFont="1" applyFill="1" applyBorder="1" applyAlignment="1" applyProtection="1">
      <alignment horizontal="center" vertical="center" wrapText="1"/>
      <protection locked="0"/>
    </xf>
    <xf numFmtId="0" fontId="60" fillId="11" borderId="2" xfId="0" applyFont="1" applyFill="1" applyBorder="1" applyAlignment="1" applyProtection="1">
      <alignment horizontal="center" vertical="center" wrapText="1"/>
      <protection locked="0"/>
    </xf>
    <xf numFmtId="0" fontId="53" fillId="8" borderId="4" xfId="3" applyFont="1" applyFill="1" applyBorder="1" applyAlignment="1">
      <alignment horizontal="center" vertical="center" wrapText="1"/>
    </xf>
    <xf numFmtId="0" fontId="53" fillId="8" borderId="3" xfId="3" applyFont="1" applyFill="1" applyBorder="1" applyAlignment="1">
      <alignment horizontal="center" vertical="center" wrapText="1"/>
    </xf>
    <xf numFmtId="0" fontId="12" fillId="8" borderId="4" xfId="0" applyFont="1" applyFill="1" applyBorder="1" applyAlignment="1">
      <alignment horizontal="center" vertical="center" wrapText="1"/>
    </xf>
    <xf numFmtId="0" fontId="56" fillId="8" borderId="3" xfId="3" applyFont="1" applyFill="1" applyBorder="1" applyAlignment="1">
      <alignment horizontal="center" vertical="center" wrapText="1"/>
    </xf>
    <xf numFmtId="0" fontId="23" fillId="8" borderId="3"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53" fillId="8" borderId="22" xfId="3" applyFont="1" applyFill="1" applyBorder="1" applyAlignment="1">
      <alignment horizontal="center" vertical="center" wrapText="1"/>
    </xf>
    <xf numFmtId="164" fontId="2" fillId="8" borderId="1" xfId="1" applyNumberFormat="1" applyFont="1" applyFill="1" applyBorder="1" applyAlignment="1">
      <alignment horizontal="center" vertical="center" wrapText="1"/>
    </xf>
    <xf numFmtId="9" fontId="2" fillId="8" borderId="1" xfId="1" applyFont="1" applyFill="1" applyBorder="1" applyAlignment="1">
      <alignment horizontal="center" vertical="center" wrapText="1"/>
    </xf>
    <xf numFmtId="10" fontId="2" fillId="8" borderId="1" xfId="1" applyNumberFormat="1" applyFont="1" applyFill="1" applyBorder="1" applyAlignment="1">
      <alignment horizontal="center" vertical="center" wrapText="1"/>
    </xf>
    <xf numFmtId="49" fontId="2" fillId="8" borderId="1"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5" fontId="12" fillId="8" borderId="4" xfId="0" applyNumberFormat="1" applyFont="1" applyFill="1" applyBorder="1" applyAlignment="1">
      <alignment horizontal="center" vertical="center" wrapText="1"/>
    </xf>
    <xf numFmtId="0" fontId="2" fillId="8" borderId="4" xfId="0" applyFont="1" applyFill="1" applyBorder="1" applyAlignment="1">
      <alignment horizontal="center" vertical="center" wrapText="1"/>
    </xf>
    <xf numFmtId="15" fontId="2" fillId="8" borderId="1" xfId="0" applyNumberFormat="1" applyFont="1" applyFill="1" applyBorder="1" applyAlignment="1">
      <alignment horizontal="center" vertical="center" wrapText="1"/>
    </xf>
    <xf numFmtId="49" fontId="2" fillId="8" borderId="2" xfId="0" applyNumberFormat="1" applyFont="1" applyFill="1" applyBorder="1" applyAlignment="1">
      <alignment horizontal="center" vertical="center" wrapText="1"/>
    </xf>
    <xf numFmtId="15" fontId="2" fillId="8" borderId="4" xfId="0" applyNumberFormat="1" applyFont="1" applyFill="1" applyBorder="1" applyAlignment="1">
      <alignment horizontal="center" vertical="center" wrapText="1"/>
    </xf>
    <xf numFmtId="0" fontId="56" fillId="8" borderId="4" xfId="3" applyFont="1" applyFill="1" applyBorder="1" applyAlignment="1">
      <alignment horizontal="center" vertical="center" wrapText="1"/>
    </xf>
    <xf numFmtId="0" fontId="45" fillId="2" borderId="1" xfId="0" applyFont="1" applyFill="1" applyBorder="1" applyAlignment="1">
      <alignment horizontal="center" vertical="center"/>
    </xf>
    <xf numFmtId="0" fontId="45" fillId="2" borderId="1" xfId="0" applyFont="1" applyFill="1" applyBorder="1">
      <alignment vertical="center"/>
    </xf>
    <xf numFmtId="0" fontId="46" fillId="2" borderId="1" xfId="0" applyFont="1" applyFill="1" applyBorder="1">
      <alignment vertical="center"/>
    </xf>
    <xf numFmtId="0" fontId="45" fillId="2" borderId="1" xfId="0" applyFont="1" applyFill="1" applyBorder="1" applyAlignment="1">
      <alignment horizontal="center" vertical="center" wrapText="1"/>
    </xf>
    <xf numFmtId="15" fontId="2" fillId="8" borderId="1" xfId="0" applyNumberFormat="1" applyFont="1" applyFill="1" applyBorder="1" applyAlignment="1">
      <alignment horizontal="center" vertical="center"/>
    </xf>
    <xf numFmtId="9" fontId="2" fillId="8" borderId="1" xfId="0" applyNumberFormat="1" applyFont="1" applyFill="1" applyBorder="1" applyAlignment="1">
      <alignment horizontal="center" vertical="center" wrapText="1"/>
    </xf>
    <xf numFmtId="15" fontId="2" fillId="8" borderId="1" xfId="0" applyNumberFormat="1" applyFont="1" applyFill="1" applyBorder="1" applyAlignment="1" applyProtection="1">
      <alignment horizontal="center" vertical="center" wrapText="1"/>
      <protection locked="0"/>
    </xf>
    <xf numFmtId="41" fontId="54" fillId="8" borderId="1" xfId="5" applyNumberFormat="1" applyFont="1" applyFill="1" applyBorder="1" applyAlignment="1">
      <alignment horizontal="center" vertical="center" wrapText="1"/>
    </xf>
    <xf numFmtId="41" fontId="54" fillId="8" borderId="2" xfId="5" applyNumberFormat="1" applyFont="1" applyFill="1" applyBorder="1" applyAlignment="1">
      <alignment horizontal="center" vertical="center" wrapText="1"/>
    </xf>
    <xf numFmtId="41" fontId="54" fillId="8" borderId="4" xfId="5" applyFont="1" applyFill="1" applyBorder="1" applyAlignment="1">
      <alignment horizontal="center" vertical="center"/>
    </xf>
    <xf numFmtId="0" fontId="55" fillId="8" borderId="1" xfId="0" applyFont="1" applyFill="1" applyBorder="1" applyAlignment="1">
      <alignment horizontal="center" vertical="center"/>
    </xf>
    <xf numFmtId="0" fontId="55" fillId="8" borderId="1" xfId="0" applyFont="1" applyFill="1" applyBorder="1">
      <alignment vertical="center"/>
    </xf>
    <xf numFmtId="0" fontId="54" fillId="8" borderId="9" xfId="0" applyFont="1" applyFill="1" applyBorder="1" applyAlignment="1">
      <alignment horizontal="center" vertical="center" wrapText="1"/>
    </xf>
    <xf numFmtId="0" fontId="54" fillId="8" borderId="10" xfId="0" applyFont="1" applyFill="1" applyBorder="1" applyAlignment="1">
      <alignment horizontal="center" vertical="center" wrapText="1"/>
    </xf>
    <xf numFmtId="0" fontId="54" fillId="8" borderId="8" xfId="0" applyFont="1" applyFill="1" applyBorder="1" applyAlignment="1">
      <alignment horizontal="center" vertical="center" wrapText="1"/>
    </xf>
    <xf numFmtId="0" fontId="2" fillId="8" borderId="26"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3" xfId="0" applyFont="1" applyFill="1" applyBorder="1" applyAlignment="1">
      <alignment horizontal="center" vertical="center"/>
    </xf>
    <xf numFmtId="0" fontId="52" fillId="8" borderId="2" xfId="0" applyFont="1" applyFill="1" applyBorder="1" applyAlignment="1">
      <alignment horizontal="center" vertical="center"/>
    </xf>
    <xf numFmtId="0" fontId="52" fillId="8" borderId="4" xfId="0" applyFont="1" applyFill="1" applyBorder="1" applyAlignment="1">
      <alignment horizontal="center" vertical="center"/>
    </xf>
    <xf numFmtId="0" fontId="52" fillId="8" borderId="25" xfId="0" applyFont="1" applyFill="1" applyBorder="1" applyAlignment="1">
      <alignment horizontal="center" vertical="center"/>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45" fillId="2" borderId="1" xfId="0" applyFont="1" applyFill="1" applyBorder="1" applyAlignment="1">
      <alignment horizontal="center" vertical="center"/>
    </xf>
    <xf numFmtId="0" fontId="45"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wrapText="1"/>
    </xf>
    <xf numFmtId="0" fontId="2" fillId="8" borderId="3" xfId="0" applyFont="1" applyFill="1" applyBorder="1" applyAlignment="1">
      <alignment horizontal="center" wrapText="1"/>
    </xf>
    <xf numFmtId="0" fontId="45" fillId="2" borderId="2" xfId="0" applyFont="1" applyFill="1" applyBorder="1" applyAlignment="1">
      <alignment horizontal="center" vertical="center"/>
    </xf>
    <xf numFmtId="0" fontId="45" fillId="2" borderId="4" xfId="0" applyFont="1" applyFill="1" applyBorder="1" applyAlignment="1">
      <alignment horizontal="center" vertical="center"/>
    </xf>
    <xf numFmtId="0" fontId="45" fillId="2" borderId="3"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4" xfId="0" applyFont="1" applyFill="1" applyBorder="1" applyAlignment="1">
      <alignment horizontal="center" vertical="center"/>
    </xf>
    <xf numFmtId="0" fontId="47" fillId="6" borderId="3" xfId="0" applyFont="1" applyFill="1" applyBorder="1" applyAlignment="1">
      <alignment horizontal="center" vertical="center"/>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2" fillId="8" borderId="2" xfId="0" applyFont="1" applyFill="1" applyBorder="1" applyAlignment="1" applyProtection="1">
      <alignment horizontal="center" vertical="center" wrapText="1"/>
      <protection locked="0"/>
    </xf>
    <xf numFmtId="0" fontId="2" fillId="8" borderId="3" xfId="0" applyFont="1" applyFill="1" applyBorder="1" applyAlignment="1" applyProtection="1">
      <alignment horizontal="center" vertical="center"/>
      <protection locked="0"/>
    </xf>
    <xf numFmtId="0" fontId="58" fillId="11" borderId="2" xfId="0" applyFont="1" applyFill="1" applyBorder="1" applyAlignment="1" applyProtection="1">
      <alignment horizontal="center" vertical="center" wrapText="1"/>
      <protection locked="0"/>
    </xf>
    <xf numFmtId="0" fontId="58" fillId="11" borderId="3" xfId="0" applyFont="1" applyFill="1" applyBorder="1" applyAlignment="1" applyProtection="1">
      <alignment horizontal="center" vertical="center" wrapText="1"/>
      <protection locked="0"/>
    </xf>
    <xf numFmtId="0" fontId="64" fillId="12" borderId="26" xfId="0" applyFont="1" applyFill="1" applyBorder="1" applyAlignment="1" applyProtection="1">
      <alignment horizontal="center" vertical="center"/>
      <protection locked="0"/>
    </xf>
    <xf numFmtId="0" fontId="64" fillId="12" borderId="4" xfId="0" applyFont="1" applyFill="1" applyBorder="1" applyAlignment="1" applyProtection="1">
      <alignment horizontal="center" vertical="center"/>
      <protection locked="0"/>
    </xf>
    <xf numFmtId="0" fontId="64" fillId="12" borderId="25" xfId="0" applyFont="1" applyFill="1" applyBorder="1" applyAlignment="1" applyProtection="1">
      <alignment horizontal="center" vertical="center"/>
      <protection locked="0"/>
    </xf>
    <xf numFmtId="0" fontId="60" fillId="11" borderId="2" xfId="0" applyFont="1" applyFill="1" applyBorder="1" applyAlignment="1" applyProtection="1">
      <alignment horizontal="center" vertical="center" wrapText="1"/>
      <protection locked="0"/>
    </xf>
    <xf numFmtId="0" fontId="60" fillId="11" borderId="3" xfId="0" applyFont="1" applyFill="1" applyBorder="1" applyAlignment="1" applyProtection="1">
      <alignment horizontal="center" vertical="center" wrapText="1"/>
      <protection locked="0"/>
    </xf>
    <xf numFmtId="0" fontId="23" fillId="8" borderId="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 fillId="8" borderId="3" xfId="0" applyFont="1" applyFill="1" applyBorder="1" applyAlignment="1" applyProtection="1">
      <alignment horizontal="center" vertical="center" wrapText="1"/>
      <protection locked="0"/>
    </xf>
    <xf numFmtId="0" fontId="53" fillId="8" borderId="2" xfId="3" applyFont="1" applyFill="1" applyBorder="1" applyAlignment="1" applyProtection="1">
      <alignment horizontal="center" vertical="center"/>
      <protection locked="0"/>
    </xf>
    <xf numFmtId="0" fontId="53" fillId="8" borderId="3" xfId="3" applyFont="1" applyFill="1" applyBorder="1" applyAlignment="1" applyProtection="1">
      <alignment horizontal="center" vertical="center"/>
      <protection locked="0"/>
    </xf>
    <xf numFmtId="0" fontId="44" fillId="4" borderId="2" xfId="0" applyFont="1" applyFill="1" applyBorder="1" applyAlignment="1">
      <alignment horizontal="center" vertical="center"/>
    </xf>
    <xf numFmtId="0" fontId="44" fillId="4" borderId="4" xfId="0" applyFont="1" applyFill="1" applyBorder="1" applyAlignment="1">
      <alignment horizontal="center" vertical="center"/>
    </xf>
    <xf numFmtId="0" fontId="44" fillId="4" borderId="3" xfId="0" applyFont="1" applyFill="1" applyBorder="1" applyAlignment="1">
      <alignment horizontal="center" vertical="center"/>
    </xf>
    <xf numFmtId="0" fontId="21" fillId="8" borderId="2" xfId="0" applyFont="1" applyFill="1" applyBorder="1" applyAlignment="1" applyProtection="1">
      <alignment horizontal="center" vertical="center"/>
      <protection locked="0"/>
    </xf>
    <xf numFmtId="0" fontId="21" fillId="8" borderId="3" xfId="0" applyFont="1" applyFill="1" applyBorder="1" applyAlignment="1" applyProtection="1">
      <alignment horizontal="center" vertical="center"/>
      <protection locked="0"/>
    </xf>
    <xf numFmtId="0" fontId="53" fillId="8" borderId="2" xfId="3" applyFont="1" applyFill="1" applyBorder="1" applyAlignment="1" applyProtection="1">
      <alignment horizontal="center" vertical="center" wrapText="1"/>
      <protection locked="0"/>
    </xf>
    <xf numFmtId="0" fontId="2" fillId="8" borderId="4" xfId="0" applyFont="1" applyFill="1" applyBorder="1" applyAlignment="1" applyProtection="1">
      <alignment horizontal="center" vertical="center" wrapText="1"/>
      <protection locked="0"/>
    </xf>
    <xf numFmtId="0" fontId="53" fillId="8" borderId="2" xfId="3" applyNumberFormat="1" applyFont="1" applyFill="1" applyBorder="1" applyAlignment="1" applyProtection="1">
      <alignment horizontal="center" vertical="center"/>
      <protection locked="0"/>
    </xf>
    <xf numFmtId="0" fontId="53" fillId="8" borderId="3" xfId="3" applyNumberFormat="1" applyFont="1" applyFill="1" applyBorder="1" applyAlignment="1" applyProtection="1">
      <alignment horizontal="center" vertical="center"/>
      <protection locked="0"/>
    </xf>
    <xf numFmtId="0" fontId="45" fillId="2" borderId="2" xfId="0" applyFont="1" applyFill="1" applyBorder="1" applyAlignment="1" applyProtection="1">
      <alignment horizontal="center" vertical="center"/>
      <protection locked="0"/>
    </xf>
    <xf numFmtId="0" fontId="45" fillId="2" borderId="3"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protection locked="0"/>
    </xf>
    <xf numFmtId="0" fontId="63" fillId="11" borderId="2" xfId="3" applyFont="1" applyFill="1" applyBorder="1" applyAlignment="1" applyProtection="1">
      <alignment horizontal="center" vertical="center" wrapText="1"/>
      <protection locked="0"/>
    </xf>
    <xf numFmtId="0" fontId="63" fillId="11" borderId="4" xfId="3" applyFont="1" applyFill="1" applyBorder="1" applyAlignment="1" applyProtection="1">
      <alignment horizontal="center" vertical="center" wrapText="1"/>
      <protection locked="0"/>
    </xf>
    <xf numFmtId="0" fontId="63" fillId="11" borderId="25" xfId="3" applyFont="1" applyFill="1" applyBorder="1" applyAlignment="1" applyProtection="1">
      <alignment horizontal="center" vertical="center" wrapText="1"/>
      <protection locked="0"/>
    </xf>
    <xf numFmtId="0" fontId="0" fillId="8" borderId="1" xfId="0" applyFont="1" applyFill="1" applyBorder="1" applyAlignment="1">
      <alignment horizontal="center" vertical="center" wrapText="1"/>
    </xf>
    <xf numFmtId="0" fontId="53" fillId="8" borderId="2" xfId="3" applyFont="1" applyFill="1" applyBorder="1" applyAlignment="1">
      <alignment horizontal="center" vertical="center" wrapText="1"/>
    </xf>
    <xf numFmtId="0" fontId="53" fillId="8" borderId="4" xfId="3" applyFont="1" applyFill="1" applyBorder="1" applyAlignment="1">
      <alignment horizontal="center" vertical="center" wrapText="1"/>
    </xf>
    <xf numFmtId="0" fontId="48" fillId="7" borderId="2" xfId="0" applyFont="1" applyFill="1" applyBorder="1" applyAlignment="1" applyProtection="1">
      <alignment horizontal="center" vertical="center"/>
      <protection locked="0"/>
    </xf>
    <xf numFmtId="0" fontId="48" fillId="7" borderId="4" xfId="0" applyFont="1" applyFill="1" applyBorder="1" applyAlignment="1" applyProtection="1">
      <alignment horizontal="center" vertical="center"/>
      <protection locked="0"/>
    </xf>
    <xf numFmtId="0" fontId="48" fillId="7" borderId="3" xfId="0" applyFont="1" applyFill="1" applyBorder="1" applyAlignment="1" applyProtection="1">
      <alignment horizontal="center" vertical="center"/>
      <protection locked="0"/>
    </xf>
    <xf numFmtId="0" fontId="33" fillId="8" borderId="2" xfId="0" applyFont="1" applyFill="1" applyBorder="1" applyAlignment="1" applyProtection="1">
      <alignment horizontal="center" vertical="center" wrapText="1"/>
      <protection locked="0"/>
    </xf>
    <xf numFmtId="0" fontId="33" fillId="8" borderId="4" xfId="0" applyFont="1" applyFill="1" applyBorder="1" applyAlignment="1" applyProtection="1">
      <alignment horizontal="center" vertical="center" wrapText="1"/>
      <protection locked="0"/>
    </xf>
    <xf numFmtId="0" fontId="33" fillId="8" borderId="3" xfId="0" applyFont="1" applyFill="1" applyBorder="1" applyAlignment="1" applyProtection="1">
      <alignment horizontal="center" vertical="center" wrapText="1"/>
      <protection locked="0"/>
    </xf>
    <xf numFmtId="0" fontId="20" fillId="8" borderId="2" xfId="0" applyFont="1" applyFill="1" applyBorder="1" applyAlignment="1" applyProtection="1">
      <alignment horizontal="center" vertical="center"/>
      <protection locked="0"/>
    </xf>
    <xf numFmtId="0" fontId="20" fillId="8" borderId="3" xfId="0" applyFont="1" applyFill="1" applyBorder="1" applyAlignment="1" applyProtection="1">
      <alignment horizontal="center" vertical="center"/>
      <protection locked="0"/>
    </xf>
    <xf numFmtId="0" fontId="49" fillId="6" borderId="26"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protection locked="0"/>
    </xf>
    <xf numFmtId="0" fontId="49" fillId="6" borderId="25" xfId="0" applyFont="1" applyFill="1" applyBorder="1" applyAlignment="1" applyProtection="1">
      <alignment horizontal="center" vertical="center"/>
      <protection locked="0"/>
    </xf>
    <xf numFmtId="0" fontId="19" fillId="8" borderId="2"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62" fillId="12" borderId="2" xfId="0" applyFont="1" applyFill="1" applyBorder="1" applyAlignment="1" applyProtection="1">
      <alignment horizontal="center" vertical="center"/>
      <protection locked="0"/>
    </xf>
    <xf numFmtId="0" fontId="62" fillId="12" borderId="4" xfId="0" applyFont="1" applyFill="1" applyBorder="1" applyAlignment="1" applyProtection="1">
      <alignment horizontal="center" vertical="center"/>
      <protection locked="0"/>
    </xf>
    <xf numFmtId="0" fontId="62" fillId="12" borderId="25" xfId="0" applyFont="1" applyFill="1" applyBorder="1" applyAlignment="1" applyProtection="1">
      <alignment horizontal="center" vertical="center"/>
      <protection locked="0"/>
    </xf>
    <xf numFmtId="0" fontId="20" fillId="8" borderId="2" xfId="0" applyFont="1" applyFill="1" applyBorder="1" applyAlignment="1" applyProtection="1">
      <alignment horizontal="center" vertical="center" wrapText="1"/>
      <protection locked="0"/>
    </xf>
    <xf numFmtId="0" fontId="20" fillId="8" borderId="3" xfId="0" applyFont="1" applyFill="1" applyBorder="1" applyAlignment="1" applyProtection="1">
      <alignment horizontal="center" vertical="center" wrapText="1"/>
      <protection locked="0"/>
    </xf>
    <xf numFmtId="0" fontId="53" fillId="8" borderId="3" xfId="3" applyFont="1" applyFill="1" applyBorder="1" applyAlignment="1">
      <alignment horizontal="center" vertical="center" wrapText="1"/>
    </xf>
    <xf numFmtId="0" fontId="53" fillId="8" borderId="5" xfId="3" applyFont="1" applyFill="1" applyBorder="1" applyAlignment="1">
      <alignment horizontal="center" vertical="center" wrapText="1"/>
    </xf>
    <xf numFmtId="0" fontId="53" fillId="8" borderId="6" xfId="3" applyFont="1" applyFill="1" applyBorder="1" applyAlignment="1">
      <alignment horizontal="center" vertical="center" wrapText="1"/>
    </xf>
    <xf numFmtId="0" fontId="53" fillId="8" borderId="14" xfId="3" applyFont="1" applyFill="1" applyBorder="1" applyAlignment="1">
      <alignment horizontal="center" vertical="center" wrapText="1"/>
    </xf>
    <xf numFmtId="0" fontId="53" fillId="8" borderId="15" xfId="3" applyFont="1" applyFill="1" applyBorder="1" applyAlignment="1">
      <alignment horizontal="center" vertical="center" wrapText="1"/>
    </xf>
    <xf numFmtId="0" fontId="53" fillId="8" borderId="11" xfId="3" applyFont="1" applyFill="1" applyBorder="1" applyAlignment="1">
      <alignment horizontal="center" vertical="center" wrapText="1"/>
    </xf>
    <xf numFmtId="0" fontId="53" fillId="8" borderId="13" xfId="3" applyFont="1" applyFill="1" applyBorder="1" applyAlignment="1">
      <alignment horizontal="center" vertical="center" wrapText="1"/>
    </xf>
    <xf numFmtId="9" fontId="15" fillId="8" borderId="1" xfId="0" applyNumberFormat="1" applyFont="1" applyFill="1" applyBorder="1" applyAlignment="1">
      <alignment horizontal="center" vertical="center" wrapText="1"/>
    </xf>
    <xf numFmtId="0" fontId="15" fillId="8" borderId="1" xfId="0" applyFont="1" applyFill="1" applyBorder="1" applyAlignment="1">
      <alignment horizontal="center" vertical="center" wrapText="1"/>
    </xf>
    <xf numFmtId="0" fontId="28" fillId="8" borderId="2" xfId="0" applyFont="1" applyFill="1" applyBorder="1" applyAlignment="1">
      <alignment horizontal="left" vertical="center" wrapText="1"/>
    </xf>
    <xf numFmtId="0" fontId="28" fillId="8" borderId="3" xfId="0" applyFont="1" applyFill="1" applyBorder="1" applyAlignment="1">
      <alignment horizontal="left" vertical="center" wrapText="1"/>
    </xf>
    <xf numFmtId="0" fontId="28" fillId="8" borderId="2" xfId="0" applyFont="1" applyFill="1" applyBorder="1" applyAlignment="1">
      <alignment horizontal="left" vertical="top" wrapText="1"/>
    </xf>
    <xf numFmtId="0" fontId="28" fillId="8" borderId="3" xfId="0" applyFont="1" applyFill="1" applyBorder="1" applyAlignment="1">
      <alignment horizontal="left" vertical="top" wrapText="1"/>
    </xf>
    <xf numFmtId="0" fontId="14" fillId="8" borderId="2" xfId="0" applyFont="1" applyFill="1" applyBorder="1" applyAlignment="1">
      <alignment horizontal="left" vertical="top" wrapText="1"/>
    </xf>
    <xf numFmtId="0" fontId="14" fillId="8" borderId="3" xfId="0" applyFont="1" applyFill="1" applyBorder="1" applyAlignment="1">
      <alignment horizontal="left" vertical="top" wrapText="1"/>
    </xf>
    <xf numFmtId="0" fontId="37" fillId="8" borderId="5" xfId="0" applyFont="1" applyFill="1" applyBorder="1" applyAlignment="1">
      <alignment horizontal="left" vertical="center" wrapText="1"/>
    </xf>
    <xf numFmtId="0" fontId="37" fillId="8" borderId="6" xfId="0" applyFont="1" applyFill="1" applyBorder="1" applyAlignment="1">
      <alignment horizontal="left" vertical="center" wrapText="1"/>
    </xf>
    <xf numFmtId="0" fontId="37" fillId="8" borderId="11" xfId="0" applyFont="1" applyFill="1" applyBorder="1" applyAlignment="1">
      <alignment horizontal="left" vertical="center" wrapText="1"/>
    </xf>
    <xf numFmtId="0" fontId="37" fillId="8" borderId="13" xfId="0" applyFont="1" applyFill="1" applyBorder="1" applyAlignment="1">
      <alignment horizontal="left" vertical="center" wrapText="1"/>
    </xf>
    <xf numFmtId="0" fontId="52" fillId="8" borderId="1" xfId="0" applyFont="1" applyFill="1" applyBorder="1" applyAlignment="1">
      <alignment horizontal="left" vertical="center" wrapText="1"/>
    </xf>
    <xf numFmtId="0" fontId="52" fillId="6" borderId="2" xfId="0" applyFont="1" applyFill="1" applyBorder="1" applyAlignment="1">
      <alignment horizontal="center" vertical="center"/>
    </xf>
    <xf numFmtId="0" fontId="52" fillId="6" borderId="4" xfId="0" applyFont="1" applyFill="1" applyBorder="1" applyAlignment="1">
      <alignment horizontal="center" vertical="center"/>
    </xf>
    <xf numFmtId="0" fontId="52" fillId="6" borderId="3" xfId="0" applyFont="1" applyFill="1" applyBorder="1" applyAlignment="1">
      <alignment horizontal="center" vertical="center"/>
    </xf>
    <xf numFmtId="0" fontId="37" fillId="8" borderId="2" xfId="0" applyFont="1" applyFill="1" applyBorder="1" applyAlignment="1">
      <alignment horizontal="left" vertical="center" wrapText="1"/>
    </xf>
    <xf numFmtId="0" fontId="37" fillId="8" borderId="3" xfId="0" applyFont="1" applyFill="1" applyBorder="1" applyAlignment="1">
      <alignment horizontal="left" vertical="center" wrapText="1"/>
    </xf>
    <xf numFmtId="0" fontId="22" fillId="8" borderId="2" xfId="0" applyFont="1" applyFill="1" applyBorder="1" applyAlignment="1">
      <alignment horizontal="left" vertical="center" wrapText="1"/>
    </xf>
    <xf numFmtId="0" fontId="22" fillId="8" borderId="3" xfId="0" applyFont="1" applyFill="1" applyBorder="1" applyAlignment="1">
      <alignment horizontal="left" vertical="center" wrapText="1"/>
    </xf>
    <xf numFmtId="0" fontId="22" fillId="8" borderId="2" xfId="0" applyFont="1" applyFill="1" applyBorder="1" applyAlignment="1">
      <alignment horizontal="left" vertical="top" wrapText="1"/>
    </xf>
    <xf numFmtId="0" fontId="22" fillId="8" borderId="3" xfId="0" applyFont="1" applyFill="1" applyBorder="1" applyAlignment="1">
      <alignment horizontal="left" vertical="top" wrapText="1"/>
    </xf>
    <xf numFmtId="0" fontId="37" fillId="8" borderId="2" xfId="0" applyFont="1" applyFill="1" applyBorder="1" applyAlignment="1">
      <alignment horizontal="left" vertical="top" wrapText="1"/>
    </xf>
    <xf numFmtId="0" fontId="37" fillId="8" borderId="3" xfId="0" applyFont="1" applyFill="1" applyBorder="1" applyAlignment="1">
      <alignment horizontal="left" vertical="top" wrapText="1"/>
    </xf>
    <xf numFmtId="0" fontId="42" fillId="4" borderId="2" xfId="0" applyFont="1" applyFill="1" applyBorder="1" applyAlignment="1">
      <alignment horizontal="center" vertical="center"/>
    </xf>
    <xf numFmtId="0" fontId="42" fillId="4" borderId="4" xfId="0" applyFont="1" applyFill="1" applyBorder="1" applyAlignment="1">
      <alignment horizontal="center" vertical="center"/>
    </xf>
    <xf numFmtId="0" fontId="42" fillId="4" borderId="3" xfId="0" applyFont="1" applyFill="1" applyBorder="1" applyAlignment="1">
      <alignment horizontal="center" vertical="center"/>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45" fillId="6" borderId="2" xfId="0" applyFont="1" applyFill="1" applyBorder="1" applyAlignment="1">
      <alignment horizontal="center" vertical="center" wrapText="1"/>
    </xf>
    <xf numFmtId="0" fontId="45" fillId="6" borderId="3" xfId="0" applyFont="1" applyFill="1" applyBorder="1" applyAlignment="1">
      <alignment horizontal="center" vertical="center" wrapText="1"/>
    </xf>
    <xf numFmtId="0" fontId="52" fillId="6" borderId="2" xfId="0" applyFont="1" applyFill="1" applyBorder="1" applyAlignment="1">
      <alignment horizontal="center" vertical="top"/>
    </xf>
    <xf numFmtId="0" fontId="52" fillId="6" borderId="4" xfId="0" applyFont="1" applyFill="1" applyBorder="1" applyAlignment="1">
      <alignment horizontal="center" vertical="top"/>
    </xf>
    <xf numFmtId="0" fontId="52" fillId="6" borderId="3" xfId="0" applyFont="1" applyFill="1" applyBorder="1" applyAlignment="1">
      <alignment horizontal="center" vertical="top"/>
    </xf>
    <xf numFmtId="0" fontId="52" fillId="6" borderId="2" xfId="0" applyFont="1" applyFill="1" applyBorder="1" applyAlignment="1">
      <alignment horizontal="center" vertical="top" wrapText="1"/>
    </xf>
    <xf numFmtId="0" fontId="52" fillId="6" borderId="4" xfId="0" applyFont="1" applyFill="1" applyBorder="1" applyAlignment="1">
      <alignment horizontal="center" vertical="top" wrapText="1"/>
    </xf>
    <xf numFmtId="0" fontId="52" fillId="6" borderId="3" xfId="0" applyFont="1" applyFill="1" applyBorder="1" applyAlignment="1">
      <alignment horizontal="center" vertical="top" wrapText="1"/>
    </xf>
    <xf numFmtId="0" fontId="16" fillId="8" borderId="2"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45" fillId="4" borderId="2" xfId="0" applyFont="1" applyFill="1" applyBorder="1" applyAlignment="1">
      <alignment horizontal="center" vertical="top" wrapText="1"/>
    </xf>
    <xf numFmtId="0" fontId="45" fillId="4" borderId="3" xfId="0" applyFont="1" applyFill="1" applyBorder="1" applyAlignment="1">
      <alignment horizontal="center" vertical="top" wrapText="1"/>
    </xf>
    <xf numFmtId="0" fontId="45" fillId="4" borderId="2" xfId="0" applyFont="1" applyFill="1" applyBorder="1" applyAlignment="1">
      <alignment horizontal="center" vertical="center"/>
    </xf>
    <xf numFmtId="0" fontId="45" fillId="4" borderId="3" xfId="0" applyFont="1" applyFill="1" applyBorder="1" applyAlignment="1">
      <alignment horizontal="center" vertical="center"/>
    </xf>
    <xf numFmtId="0" fontId="29" fillId="8" borderId="2" xfId="0" applyFont="1" applyFill="1" applyBorder="1" applyAlignment="1">
      <alignment horizontal="left" vertical="top" wrapText="1"/>
    </xf>
    <xf numFmtId="0" fontId="29" fillId="8" borderId="3" xfId="0" applyFont="1" applyFill="1" applyBorder="1" applyAlignment="1">
      <alignment horizontal="left" vertical="top" wrapText="1"/>
    </xf>
    <xf numFmtId="0" fontId="53" fillId="8" borderId="2" xfId="3" applyFill="1" applyBorder="1" applyAlignment="1">
      <alignment horizontal="center" vertical="center" wrapText="1"/>
    </xf>
    <xf numFmtId="0" fontId="53" fillId="8" borderId="4" xfId="3" applyFill="1" applyBorder="1" applyAlignment="1">
      <alignment horizontal="center" vertical="center" wrapText="1"/>
    </xf>
    <xf numFmtId="0" fontId="53" fillId="8" borderId="3" xfId="3" applyFill="1" applyBorder="1" applyAlignment="1">
      <alignment horizontal="center" vertical="center" wrapText="1"/>
    </xf>
    <xf numFmtId="0" fontId="25" fillId="8" borderId="2" xfId="0" applyFont="1" applyFill="1" applyBorder="1" applyAlignment="1">
      <alignment horizontal="left" vertical="center"/>
    </xf>
    <xf numFmtId="0" fontId="25" fillId="8" borderId="3" xfId="0" applyFont="1" applyFill="1" applyBorder="1" applyAlignment="1">
      <alignment horizontal="left" vertical="center"/>
    </xf>
    <xf numFmtId="0" fontId="26" fillId="8" borderId="2" xfId="0" applyFont="1" applyFill="1" applyBorder="1" applyAlignment="1">
      <alignment horizontal="left" vertical="top" wrapText="1"/>
    </xf>
    <xf numFmtId="0" fontId="26" fillId="8" borderId="3" xfId="0" applyFont="1" applyFill="1" applyBorder="1" applyAlignment="1">
      <alignment horizontal="left" vertical="top" wrapText="1"/>
    </xf>
    <xf numFmtId="0" fontId="25" fillId="8" borderId="2" xfId="0" applyFont="1" applyFill="1" applyBorder="1" applyAlignment="1">
      <alignment horizontal="left" vertical="top" wrapText="1"/>
    </xf>
    <xf numFmtId="0" fontId="25" fillId="8" borderId="3" xfId="0" applyFont="1" applyFill="1" applyBorder="1" applyAlignment="1">
      <alignment horizontal="left" vertical="top" wrapText="1"/>
    </xf>
    <xf numFmtId="0" fontId="47" fillId="6" borderId="2" xfId="0" applyFont="1" applyFill="1" applyBorder="1" applyAlignment="1">
      <alignment horizontal="center" vertical="center" wrapText="1"/>
    </xf>
    <xf numFmtId="0" fontId="47" fillId="6" borderId="4" xfId="0" applyFont="1" applyFill="1" applyBorder="1" applyAlignment="1">
      <alignment horizontal="center" vertical="center" wrapText="1"/>
    </xf>
    <xf numFmtId="0" fontId="47" fillId="6" borderId="3" xfId="0" applyFont="1" applyFill="1" applyBorder="1" applyAlignment="1">
      <alignment horizontal="center" vertical="center" wrapText="1"/>
    </xf>
    <xf numFmtId="9" fontId="15" fillId="8" borderId="2" xfId="0" applyNumberFormat="1" applyFont="1" applyFill="1" applyBorder="1" applyAlignment="1">
      <alignment horizontal="center" vertical="center" wrapText="1"/>
    </xf>
    <xf numFmtId="9" fontId="15" fillId="8" borderId="4" xfId="0" applyNumberFormat="1" applyFont="1" applyFill="1" applyBorder="1" applyAlignment="1">
      <alignment horizontal="center" vertical="center" wrapText="1"/>
    </xf>
    <xf numFmtId="9" fontId="15" fillId="8" borderId="3" xfId="0" applyNumberFormat="1"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52" fillId="8" borderId="2" xfId="0" applyFont="1" applyFill="1" applyBorder="1" applyAlignment="1">
      <alignment horizontal="left" vertical="center" wrapText="1"/>
    </xf>
    <xf numFmtId="0" fontId="52" fillId="8" borderId="4" xfId="0" applyFont="1" applyFill="1" applyBorder="1" applyAlignment="1">
      <alignment horizontal="left" vertical="center" wrapText="1"/>
    </xf>
    <xf numFmtId="0" fontId="52" fillId="8" borderId="3" xfId="0" applyFont="1" applyFill="1" applyBorder="1" applyAlignment="1">
      <alignment horizontal="left" vertical="center" wrapText="1"/>
    </xf>
    <xf numFmtId="9" fontId="52" fillId="8" borderId="2" xfId="0" applyNumberFormat="1" applyFont="1" applyFill="1" applyBorder="1" applyAlignment="1">
      <alignment horizontal="center" vertical="center" wrapText="1"/>
    </xf>
    <xf numFmtId="9" fontId="52" fillId="8" borderId="4" xfId="0" applyNumberFormat="1" applyFont="1" applyFill="1" applyBorder="1" applyAlignment="1">
      <alignment horizontal="center" vertical="center" wrapText="1"/>
    </xf>
    <xf numFmtId="9" fontId="52" fillId="8" borderId="3" xfId="0" applyNumberFormat="1" applyFont="1" applyFill="1" applyBorder="1" applyAlignment="1">
      <alignment horizontal="center" vertical="center" wrapText="1"/>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1" xfId="0" applyFont="1" applyFill="1" applyBorder="1" applyAlignment="1">
      <alignment horizontal="center" vertical="center"/>
    </xf>
    <xf numFmtId="0" fontId="47" fillId="6" borderId="11" xfId="0" applyFont="1" applyFill="1" applyBorder="1" applyAlignment="1">
      <alignment horizontal="center" vertical="center"/>
    </xf>
    <xf numFmtId="0" fontId="47" fillId="6" borderId="12" xfId="0" applyFont="1" applyFill="1" applyBorder="1" applyAlignment="1">
      <alignment horizontal="center" vertical="center"/>
    </xf>
    <xf numFmtId="0" fontId="47" fillId="6" borderId="13"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4" xfId="0" applyFont="1" applyFill="1" applyBorder="1" applyAlignment="1">
      <alignment horizontal="center" vertical="center"/>
    </xf>
    <xf numFmtId="0" fontId="42" fillId="5" borderId="3" xfId="0" applyFont="1" applyFill="1" applyBorder="1" applyAlignment="1">
      <alignment horizontal="center" vertical="center"/>
    </xf>
    <xf numFmtId="0" fontId="49" fillId="2" borderId="2" xfId="0" applyFont="1" applyFill="1" applyBorder="1" applyAlignment="1">
      <alignment horizontal="center" vertical="center"/>
    </xf>
    <xf numFmtId="0" fontId="49" fillId="2" borderId="3" xfId="0" applyFont="1" applyFill="1" applyBorder="1" applyAlignment="1">
      <alignment horizontal="center" vertical="center"/>
    </xf>
    <xf numFmtId="0" fontId="45" fillId="9" borderId="2" xfId="0" applyFont="1" applyFill="1" applyBorder="1" applyAlignment="1">
      <alignment horizontal="center" vertical="center" wrapText="1"/>
    </xf>
    <xf numFmtId="0" fontId="45" fillId="9" borderId="4" xfId="0" applyFont="1" applyFill="1" applyBorder="1" applyAlignment="1">
      <alignment horizontal="center" vertical="center" wrapText="1"/>
    </xf>
    <xf numFmtId="0" fontId="45" fillId="9" borderId="3" xfId="0" applyFont="1" applyFill="1" applyBorder="1" applyAlignment="1">
      <alignment horizontal="center" vertical="center" wrapText="1"/>
    </xf>
    <xf numFmtId="0" fontId="66" fillId="10" borderId="32" xfId="0" applyFont="1" applyFill="1" applyBorder="1" applyAlignment="1">
      <alignment horizontal="center" vertical="center"/>
    </xf>
    <xf numFmtId="0" fontId="66" fillId="10" borderId="33" xfId="0" applyFont="1" applyFill="1" applyBorder="1" applyAlignment="1">
      <alignment horizontal="center" vertical="center"/>
    </xf>
    <xf numFmtId="0" fontId="66" fillId="10" borderId="34" xfId="0" applyFont="1" applyFill="1" applyBorder="1" applyAlignment="1">
      <alignment horizontal="center" vertical="center"/>
    </xf>
    <xf numFmtId="0" fontId="66" fillId="10" borderId="18" xfId="0" applyFont="1" applyFill="1" applyBorder="1" applyAlignment="1">
      <alignment horizontal="center" vertical="center"/>
    </xf>
    <xf numFmtId="0" fontId="66" fillId="10" borderId="19" xfId="0" applyFont="1" applyFill="1" applyBorder="1" applyAlignment="1">
      <alignment horizontal="center" vertical="center"/>
    </xf>
    <xf numFmtId="0" fontId="66" fillId="10" borderId="20" xfId="0" applyFont="1" applyFill="1" applyBorder="1" applyAlignment="1">
      <alignment horizontal="center" vertical="center"/>
    </xf>
    <xf numFmtId="0" fontId="51" fillId="8" borderId="2" xfId="0" applyFont="1" applyFill="1" applyBorder="1" applyAlignment="1">
      <alignment horizontal="left" vertical="top" wrapText="1"/>
    </xf>
    <xf numFmtId="0" fontId="51" fillId="8" borderId="3" xfId="0" applyFont="1" applyFill="1" applyBorder="1" applyAlignment="1">
      <alignment horizontal="left" vertical="top" wrapText="1"/>
    </xf>
    <xf numFmtId="0" fontId="51" fillId="8" borderId="2" xfId="0" applyFont="1" applyFill="1" applyBorder="1" applyAlignment="1">
      <alignment horizontal="left" vertical="center" wrapText="1"/>
    </xf>
    <xf numFmtId="0" fontId="51" fillId="8" borderId="3" xfId="0" applyFont="1" applyFill="1" applyBorder="1" applyAlignment="1">
      <alignment horizontal="left" vertical="center" wrapText="1"/>
    </xf>
    <xf numFmtId="0" fontId="44" fillId="8" borderId="2" xfId="0" applyFont="1" applyFill="1" applyBorder="1" applyAlignment="1">
      <alignment horizontal="left" vertical="center"/>
    </xf>
    <xf numFmtId="0" fontId="44" fillId="8" borderId="4" xfId="0" applyFont="1" applyFill="1" applyBorder="1" applyAlignment="1">
      <alignment horizontal="left" vertical="center"/>
    </xf>
    <xf numFmtId="0" fontId="44" fillId="8" borderId="3" xfId="0" applyFont="1" applyFill="1" applyBorder="1" applyAlignment="1">
      <alignment horizontal="left" vertical="center"/>
    </xf>
    <xf numFmtId="0" fontId="53" fillId="10" borderId="2" xfId="3" applyFill="1" applyBorder="1" applyAlignment="1">
      <alignment horizontal="center" vertical="center"/>
    </xf>
    <xf numFmtId="0" fontId="53" fillId="10" borderId="4" xfId="3" applyFill="1" applyBorder="1" applyAlignment="1">
      <alignment horizontal="center" vertical="center"/>
    </xf>
    <xf numFmtId="0" fontId="53" fillId="10" borderId="3" xfId="3" applyFill="1" applyBorder="1" applyAlignment="1">
      <alignment horizontal="center" vertical="center"/>
    </xf>
    <xf numFmtId="0" fontId="35" fillId="8" borderId="2" xfId="0" applyFont="1" applyFill="1" applyBorder="1" applyAlignment="1">
      <alignment horizontal="left" vertical="center" wrapText="1"/>
    </xf>
    <xf numFmtId="0" fontId="35" fillId="8" borderId="3" xfId="0" applyFont="1" applyFill="1" applyBorder="1" applyAlignment="1">
      <alignment horizontal="left" vertical="center" wrapText="1"/>
    </xf>
    <xf numFmtId="0" fontId="40" fillId="5" borderId="14" xfId="0" applyFont="1" applyFill="1" applyBorder="1" applyAlignment="1">
      <alignment horizontal="center" vertical="center"/>
    </xf>
    <xf numFmtId="0" fontId="40" fillId="5" borderId="0" xfId="0" applyFont="1" applyFill="1" applyBorder="1" applyAlignment="1">
      <alignment horizontal="center" vertical="center"/>
    </xf>
    <xf numFmtId="0" fontId="40" fillId="5" borderId="15" xfId="0" applyFont="1" applyFill="1" applyBorder="1" applyAlignment="1">
      <alignment horizontal="center" vertical="center"/>
    </xf>
    <xf numFmtId="0" fontId="40" fillId="5" borderId="11" xfId="0" applyFont="1" applyFill="1" applyBorder="1" applyAlignment="1">
      <alignment horizontal="center" vertical="center"/>
    </xf>
    <xf numFmtId="0" fontId="40" fillId="5" borderId="12" xfId="0" applyFont="1" applyFill="1" applyBorder="1" applyAlignment="1">
      <alignment horizontal="center" vertical="center"/>
    </xf>
    <xf numFmtId="0" fontId="40" fillId="5" borderId="13" xfId="0" applyFont="1" applyFill="1" applyBorder="1" applyAlignment="1">
      <alignment horizontal="center" vertical="center"/>
    </xf>
    <xf numFmtId="0" fontId="37" fillId="8" borderId="2" xfId="0" applyFont="1" applyFill="1" applyBorder="1" applyAlignment="1">
      <alignment horizontal="left" vertical="center"/>
    </xf>
    <xf numFmtId="0" fontId="37" fillId="8" borderId="3" xfId="0" applyFont="1" applyFill="1" applyBorder="1" applyAlignment="1">
      <alignment horizontal="left" vertical="center"/>
    </xf>
    <xf numFmtId="0" fontId="37" fillId="8" borderId="9"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2" fillId="8" borderId="18" xfId="0" applyFont="1" applyFill="1" applyBorder="1" applyAlignment="1">
      <alignment horizontal="left" vertical="center" wrapText="1"/>
    </xf>
    <xf numFmtId="0" fontId="2" fillId="8" borderId="19" xfId="0" applyFont="1" applyFill="1" applyBorder="1" applyAlignment="1">
      <alignment horizontal="left" vertical="center" wrapText="1"/>
    </xf>
    <xf numFmtId="0" fontId="2" fillId="8" borderId="20"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8" borderId="0" xfId="0" applyFont="1" applyFill="1" applyBorder="1" applyAlignment="1">
      <alignment horizontal="left" vertical="center" wrapText="1"/>
    </xf>
    <xf numFmtId="0" fontId="2" fillId="8" borderId="17" xfId="0" applyFont="1" applyFill="1" applyBorder="1" applyAlignment="1">
      <alignment horizontal="left" vertical="center" wrapText="1"/>
    </xf>
    <xf numFmtId="0" fontId="2" fillId="8" borderId="16" xfId="0" applyFont="1" applyFill="1" applyBorder="1" applyAlignment="1">
      <alignment horizontal="left" vertical="center"/>
    </xf>
    <xf numFmtId="0" fontId="2" fillId="8" borderId="0" xfId="0" applyFont="1" applyFill="1" applyBorder="1" applyAlignment="1">
      <alignment horizontal="left" vertical="center"/>
    </xf>
    <xf numFmtId="0" fontId="2" fillId="8" borderId="17" xfId="0" applyFont="1" applyFill="1" applyBorder="1" applyAlignment="1">
      <alignment horizontal="left" vertical="center"/>
    </xf>
    <xf numFmtId="0" fontId="52" fillId="8" borderId="16" xfId="0" applyFont="1" applyFill="1" applyBorder="1" applyAlignment="1">
      <alignment horizontal="left" vertical="center" wrapText="1"/>
    </xf>
    <xf numFmtId="0" fontId="52" fillId="8" borderId="0" xfId="0" applyFont="1" applyFill="1" applyBorder="1" applyAlignment="1">
      <alignment horizontal="left" vertical="center" wrapText="1"/>
    </xf>
    <xf numFmtId="0" fontId="52" fillId="8" borderId="17" xfId="0" applyFont="1" applyFill="1" applyBorder="1" applyAlignment="1">
      <alignment horizontal="left" vertical="center" wrapText="1"/>
    </xf>
    <xf numFmtId="0" fontId="44" fillId="5" borderId="2" xfId="0" applyFont="1" applyFill="1" applyBorder="1" applyAlignment="1">
      <alignment horizontal="center" vertical="center"/>
    </xf>
    <xf numFmtId="0" fontId="44" fillId="5" borderId="4" xfId="0" applyFont="1" applyFill="1" applyBorder="1" applyAlignment="1">
      <alignment horizontal="center" vertical="center"/>
    </xf>
    <xf numFmtId="0" fontId="44" fillId="5" borderId="3" xfId="0" applyFont="1" applyFill="1" applyBorder="1" applyAlignment="1">
      <alignment horizontal="center" vertical="center"/>
    </xf>
    <xf numFmtId="0" fontId="52" fillId="8" borderId="1" xfId="0" applyFont="1" applyFill="1" applyBorder="1" applyAlignment="1">
      <alignment horizontal="center" vertical="center"/>
    </xf>
    <xf numFmtId="0" fontId="2" fillId="8" borderId="1" xfId="0" applyFont="1" applyFill="1" applyBorder="1" applyAlignment="1">
      <alignment horizontal="center" vertical="center"/>
    </xf>
    <xf numFmtId="0" fontId="59" fillId="11" borderId="2" xfId="3" applyFont="1" applyFill="1" applyBorder="1" applyAlignment="1" applyProtection="1">
      <alignment horizontal="center" vertical="center" wrapText="1"/>
      <protection locked="0"/>
    </xf>
    <xf numFmtId="0" fontId="59" fillId="11" borderId="4" xfId="3" applyFont="1" applyFill="1" applyBorder="1" applyAlignment="1" applyProtection="1">
      <alignment horizontal="center" vertical="center" wrapText="1"/>
      <protection locked="0"/>
    </xf>
    <xf numFmtId="0" fontId="59" fillId="11" borderId="25" xfId="3" applyFont="1" applyFill="1" applyBorder="1" applyAlignment="1" applyProtection="1">
      <alignment horizontal="center" vertical="center" wrapText="1"/>
      <protection locked="0"/>
    </xf>
    <xf numFmtId="0" fontId="56" fillId="8" borderId="2" xfId="3" applyFont="1" applyFill="1" applyBorder="1" applyAlignment="1">
      <alignment horizontal="center" vertical="center" wrapText="1"/>
    </xf>
    <xf numFmtId="0" fontId="56" fillId="8" borderId="3" xfId="3" applyFont="1" applyFill="1" applyBorder="1" applyAlignment="1">
      <alignment horizontal="center" vertical="center" wrapText="1"/>
    </xf>
    <xf numFmtId="0" fontId="47" fillId="6" borderId="26" xfId="0" applyFont="1" applyFill="1" applyBorder="1" applyAlignment="1">
      <alignment horizontal="center" vertical="center"/>
    </xf>
    <xf numFmtId="0" fontId="47" fillId="6" borderId="25" xfId="0" applyFont="1" applyFill="1" applyBorder="1" applyAlignment="1">
      <alignment horizontal="center" vertical="center"/>
    </xf>
    <xf numFmtId="0" fontId="6" fillId="8"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50" fillId="8" borderId="2" xfId="0" applyFont="1" applyFill="1" applyBorder="1" applyAlignment="1">
      <alignment horizontal="left" vertical="top"/>
    </xf>
    <xf numFmtId="0" fontId="50" fillId="8" borderId="4" xfId="0" applyFont="1" applyFill="1" applyBorder="1" applyAlignment="1">
      <alignment horizontal="left" vertical="top"/>
    </xf>
    <xf numFmtId="0" fontId="50" fillId="8" borderId="3" xfId="0" applyFont="1" applyFill="1" applyBorder="1" applyAlignment="1">
      <alignment horizontal="left" vertical="top"/>
    </xf>
    <xf numFmtId="0" fontId="51" fillId="8" borderId="7" xfId="0" applyFont="1" applyFill="1" applyBorder="1" applyAlignment="1">
      <alignment horizontal="center" vertical="center"/>
    </xf>
    <xf numFmtId="0" fontId="27" fillId="8" borderId="2" xfId="0" applyFont="1" applyFill="1" applyBorder="1" applyAlignment="1">
      <alignment horizontal="left" vertical="center" wrapText="1"/>
    </xf>
    <xf numFmtId="0" fontId="27" fillId="8" borderId="3" xfId="0" applyFont="1" applyFill="1" applyBorder="1" applyAlignment="1">
      <alignment horizontal="left" vertical="center" wrapText="1"/>
    </xf>
    <xf numFmtId="0" fontId="30" fillId="8" borderId="2" xfId="0" applyFont="1" applyFill="1" applyBorder="1" applyAlignment="1">
      <alignment horizontal="left" vertical="top" wrapText="1"/>
    </xf>
    <xf numFmtId="0" fontId="30" fillId="8" borderId="3" xfId="0" applyFont="1" applyFill="1" applyBorder="1" applyAlignment="1">
      <alignment horizontal="left" vertical="top" wrapText="1"/>
    </xf>
    <xf numFmtId="0" fontId="31" fillId="8" borderId="2" xfId="0" applyFont="1" applyFill="1" applyBorder="1" applyAlignment="1">
      <alignment horizontal="left" vertical="center"/>
    </xf>
    <xf numFmtId="0" fontId="31" fillId="8" borderId="3" xfId="0" applyFont="1" applyFill="1" applyBorder="1" applyAlignment="1">
      <alignment horizontal="left" vertical="center"/>
    </xf>
    <xf numFmtId="0" fontId="14" fillId="8" borderId="2"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31" fillId="8" borderId="2" xfId="0" applyFont="1" applyFill="1" applyBorder="1" applyAlignment="1">
      <alignment horizontal="left" vertical="top" wrapText="1"/>
    </xf>
    <xf numFmtId="0" fontId="31" fillId="8" borderId="3" xfId="0" applyFont="1" applyFill="1" applyBorder="1" applyAlignment="1">
      <alignment horizontal="left" vertical="top" wrapText="1"/>
    </xf>
    <xf numFmtId="0" fontId="24" fillId="8" borderId="2" xfId="0" applyFont="1" applyFill="1" applyBorder="1" applyAlignment="1">
      <alignment horizontal="left" vertical="top" wrapText="1"/>
    </xf>
    <xf numFmtId="0" fontId="24" fillId="8" borderId="3" xfId="0" applyFont="1" applyFill="1" applyBorder="1" applyAlignment="1">
      <alignment horizontal="left" vertical="top" wrapText="1"/>
    </xf>
    <xf numFmtId="0" fontId="49" fillId="6" borderId="2" xfId="0" applyFont="1" applyFill="1" applyBorder="1" applyAlignment="1">
      <alignment horizontal="center" vertical="center"/>
    </xf>
    <xf numFmtId="0" fontId="49" fillId="6" borderId="4" xfId="0" applyFont="1" applyFill="1" applyBorder="1" applyAlignment="1">
      <alignment horizontal="center" vertical="center"/>
    </xf>
    <xf numFmtId="0" fontId="49" fillId="6" borderId="3" xfId="0" applyFont="1" applyFill="1" applyBorder="1" applyAlignment="1">
      <alignment horizontal="center" vertical="center"/>
    </xf>
    <xf numFmtId="0" fontId="13" fillId="8" borderId="2" xfId="0" applyFont="1" applyFill="1" applyBorder="1" applyAlignment="1" applyProtection="1">
      <alignment horizontal="center" vertical="center" wrapText="1"/>
      <protection locked="0"/>
    </xf>
    <xf numFmtId="0" fontId="13" fillId="8" borderId="3" xfId="0" applyFont="1" applyFill="1" applyBorder="1" applyAlignment="1" applyProtection="1">
      <alignment horizontal="center" vertical="center" wrapText="1"/>
      <protection locked="0"/>
    </xf>
    <xf numFmtId="0" fontId="44" fillId="5" borderId="29" xfId="0" applyFont="1" applyFill="1" applyBorder="1" applyAlignment="1">
      <alignment horizontal="center" vertical="center"/>
    </xf>
    <xf numFmtId="0" fontId="44" fillId="5" borderId="30" xfId="0" applyFont="1" applyFill="1" applyBorder="1" applyAlignment="1">
      <alignment horizontal="center" vertical="center"/>
    </xf>
    <xf numFmtId="0" fontId="44" fillId="5" borderId="31" xfId="0" applyFont="1" applyFill="1" applyBorder="1" applyAlignment="1">
      <alignment horizontal="center" vertical="center"/>
    </xf>
    <xf numFmtId="0" fontId="44" fillId="15" borderId="33" xfId="0" applyFont="1" applyFill="1" applyBorder="1" applyAlignment="1">
      <alignment horizontal="center" vertical="center" wrapText="1"/>
    </xf>
    <xf numFmtId="0" fontId="44" fillId="15" borderId="0" xfId="0" applyFont="1" applyFill="1" applyBorder="1" applyAlignment="1">
      <alignment horizontal="center" vertical="center" wrapText="1"/>
    </xf>
    <xf numFmtId="0" fontId="44" fillId="15" borderId="19" xfId="0" applyFont="1" applyFill="1" applyBorder="1" applyAlignment="1">
      <alignment horizontal="center" vertical="center" wrapText="1"/>
    </xf>
    <xf numFmtId="0" fontId="2" fillId="8" borderId="10" xfId="0" applyFont="1" applyFill="1" applyBorder="1" applyAlignment="1">
      <alignment horizontal="center" vertical="center" wrapText="1"/>
    </xf>
    <xf numFmtId="9" fontId="2" fillId="8" borderId="9" xfId="1" applyFont="1" applyFill="1" applyBorder="1" applyAlignment="1">
      <alignment horizontal="center" vertical="center" wrapText="1"/>
    </xf>
    <xf numFmtId="9" fontId="2" fillId="8" borderId="8" xfId="1" applyFont="1" applyFill="1" applyBorder="1" applyAlignment="1">
      <alignment horizontal="center" vertical="center" wrapText="1"/>
    </xf>
    <xf numFmtId="0" fontId="2" fillId="8" borderId="27"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61" fillId="12" borderId="26" xfId="0" applyFont="1" applyFill="1" applyBorder="1" applyAlignment="1" applyProtection="1">
      <alignment horizontal="center" vertical="center"/>
      <protection locked="0"/>
    </xf>
    <xf numFmtId="0" fontId="61" fillId="12" borderId="3" xfId="0" applyFont="1" applyFill="1" applyBorder="1" applyAlignment="1" applyProtection="1">
      <alignment horizontal="center" vertical="center"/>
      <protection locked="0"/>
    </xf>
    <xf numFmtId="0" fontId="62" fillId="12" borderId="3" xfId="0" applyFont="1" applyFill="1" applyBorder="1" applyAlignment="1" applyProtection="1">
      <alignment horizontal="center" vertical="center"/>
      <protection locked="0"/>
    </xf>
    <xf numFmtId="0" fontId="54" fillId="8" borderId="0" xfId="0" applyFont="1" applyFill="1" applyBorder="1" applyAlignment="1">
      <alignment horizontal="center" vertical="center" wrapText="1"/>
    </xf>
    <xf numFmtId="0" fontId="55" fillId="8" borderId="1" xfId="0" applyFont="1" applyFill="1" applyBorder="1" applyAlignment="1">
      <alignment horizontal="center" vertical="center"/>
    </xf>
    <xf numFmtId="0" fontId="55" fillId="8" borderId="5" xfId="0" applyFont="1" applyFill="1" applyBorder="1" applyAlignment="1">
      <alignment horizontal="center" vertical="center"/>
    </xf>
    <xf numFmtId="0" fontId="55" fillId="8" borderId="7" xfId="0" applyFont="1" applyFill="1" applyBorder="1" applyAlignment="1">
      <alignment horizontal="center" vertical="center"/>
    </xf>
    <xf numFmtId="3" fontId="55" fillId="8" borderId="7" xfId="0" applyNumberFormat="1" applyFont="1" applyFill="1" applyBorder="1">
      <alignment vertical="center"/>
    </xf>
    <xf numFmtId="3" fontId="55" fillId="8" borderId="6" xfId="0" applyNumberFormat="1" applyFont="1" applyFill="1" applyBorder="1">
      <alignment vertical="center"/>
    </xf>
    <xf numFmtId="0" fontId="43" fillId="8" borderId="2" xfId="0" applyFont="1" applyFill="1" applyBorder="1" applyAlignment="1">
      <alignment horizontal="center" vertical="center"/>
    </xf>
    <xf numFmtId="0" fontId="45" fillId="8" borderId="4" xfId="0" applyFont="1" applyFill="1" applyBorder="1" applyAlignment="1">
      <alignment horizontal="center" vertical="center"/>
    </xf>
    <xf numFmtId="0" fontId="45" fillId="8" borderId="4" xfId="0" applyFont="1" applyFill="1" applyBorder="1" applyAlignment="1">
      <alignment horizontal="right" vertical="center"/>
    </xf>
    <xf numFmtId="0" fontId="45" fillId="8" borderId="3" xfId="0" applyFont="1" applyFill="1" applyBorder="1" applyAlignment="1">
      <alignment horizontal="center" vertical="center"/>
    </xf>
    <xf numFmtId="0" fontId="52" fillId="8" borderId="5" xfId="0" applyFont="1" applyFill="1" applyBorder="1">
      <alignment vertical="center"/>
    </xf>
    <xf numFmtId="0" fontId="52" fillId="8" borderId="14" xfId="0" applyFont="1" applyFill="1" applyBorder="1">
      <alignment vertical="center"/>
    </xf>
    <xf numFmtId="0" fontId="34" fillId="8" borderId="15" xfId="0" applyFont="1" applyFill="1" applyBorder="1" applyAlignment="1">
      <alignment horizontal="center" vertical="center" wrapText="1"/>
    </xf>
    <xf numFmtId="0" fontId="11" fillId="8" borderId="14" xfId="0" applyFont="1" applyFill="1" applyBorder="1">
      <alignment vertical="center"/>
    </xf>
    <xf numFmtId="0" fontId="11" fillId="8" borderId="11" xfId="0" applyFont="1" applyFill="1" applyBorder="1">
      <alignment vertical="center"/>
    </xf>
    <xf numFmtId="0" fontId="34" fillId="8" borderId="12" xfId="0" applyFont="1" applyFill="1" applyBorder="1" applyAlignment="1">
      <alignment horizontal="center" vertical="center" wrapText="1"/>
    </xf>
    <xf numFmtId="0" fontId="34" fillId="8" borderId="13"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4" fillId="8" borderId="1" xfId="0" applyFont="1" applyFill="1" applyBorder="1" applyAlignment="1">
      <alignment vertical="center" wrapText="1"/>
    </xf>
    <xf numFmtId="0" fontId="1" fillId="8" borderId="9" xfId="0" applyFont="1" applyFill="1" applyBorder="1" applyAlignment="1">
      <alignment horizontal="center" vertical="center" wrapText="1"/>
    </xf>
    <xf numFmtId="0" fontId="53" fillId="8" borderId="9" xfId="3"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8" borderId="4" xfId="0" applyFont="1" applyFill="1" applyBorder="1" applyAlignment="1">
      <alignment horizontal="center" vertical="center" wrapText="1"/>
    </xf>
    <xf numFmtId="0" fontId="34" fillId="8" borderId="3" xfId="0" applyFont="1" applyFill="1" applyBorder="1" applyAlignment="1">
      <alignment horizontal="center" vertical="center" wrapText="1"/>
    </xf>
    <xf numFmtId="0" fontId="68" fillId="2" borderId="2" xfId="0" applyFont="1" applyFill="1" applyBorder="1" applyAlignment="1">
      <alignment horizontal="center" vertical="center" wrapText="1"/>
    </xf>
    <xf numFmtId="0" fontId="69" fillId="2" borderId="4" xfId="0" applyFont="1" applyFill="1" applyBorder="1" applyAlignment="1">
      <alignment horizontal="center" vertical="center" wrapText="1"/>
    </xf>
    <xf numFmtId="0" fontId="69" fillId="2" borderId="3" xfId="0" applyFont="1" applyFill="1" applyBorder="1" applyAlignment="1">
      <alignment horizontal="center" vertical="center" wrapText="1"/>
    </xf>
    <xf numFmtId="0" fontId="1" fillId="8" borderId="0" xfId="0" applyFont="1" applyFill="1" applyAlignment="1">
      <alignment horizontal="justify" vertical="center"/>
    </xf>
    <xf numFmtId="9" fontId="1" fillId="8" borderId="1" xfId="1" applyFont="1" applyFill="1" applyBorder="1" applyAlignment="1">
      <alignment horizontal="center" vertical="center"/>
    </xf>
    <xf numFmtId="0" fontId="1" fillId="8" borderId="1" xfId="0" applyFont="1" applyFill="1" applyBorder="1" applyAlignment="1">
      <alignment horizontal="left" vertical="center" wrapText="1"/>
    </xf>
    <xf numFmtId="0" fontId="1" fillId="8" borderId="2"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1" xfId="0" applyFont="1" applyFill="1" applyBorder="1" applyAlignment="1">
      <alignment horizontal="center" vertical="center"/>
    </xf>
    <xf numFmtId="9" fontId="1" fillId="8" borderId="1" xfId="0" applyNumberFormat="1" applyFont="1" applyFill="1" applyBorder="1" applyAlignment="1">
      <alignment horizontal="center" vertical="center"/>
    </xf>
    <xf numFmtId="0" fontId="1" fillId="8" borderId="9" xfId="0" applyFont="1" applyFill="1" applyBorder="1" applyAlignment="1">
      <alignment horizontal="center" vertical="center" wrapText="1"/>
    </xf>
    <xf numFmtId="9" fontId="1" fillId="8" borderId="1" xfId="9" applyFont="1" applyFill="1" applyBorder="1" applyAlignment="1">
      <alignment horizontal="center" vertical="center"/>
    </xf>
    <xf numFmtId="0" fontId="1" fillId="8" borderId="10"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60" fillId="13" borderId="35" xfId="0" applyFont="1" applyFill="1" applyBorder="1" applyAlignment="1">
      <alignment horizontal="center" vertical="center" wrapText="1"/>
    </xf>
    <xf numFmtId="9" fontId="60" fillId="13" borderId="35" xfId="0" applyNumberFormat="1" applyFont="1" applyFill="1" applyBorder="1" applyAlignment="1">
      <alignment horizontal="center" vertical="center" wrapText="1"/>
    </xf>
    <xf numFmtId="0" fontId="1" fillId="8" borderId="1" xfId="2" applyFont="1" applyFill="1" applyBorder="1" applyAlignment="1">
      <alignment horizontal="center" vertical="center" wrapText="1"/>
    </xf>
    <xf numFmtId="9" fontId="1" fillId="8" borderId="1" xfId="6" applyFont="1" applyFill="1" applyBorder="1" applyAlignment="1">
      <alignment horizontal="center" vertical="center"/>
    </xf>
    <xf numFmtId="9" fontId="1" fillId="8" borderId="1" xfId="6" applyFont="1" applyFill="1" applyBorder="1" applyAlignment="1">
      <alignment horizontal="center" vertical="center" wrapText="1"/>
    </xf>
    <xf numFmtId="0" fontId="1" fillId="14" borderId="1" xfId="2" applyFont="1" applyFill="1" applyBorder="1" applyAlignment="1">
      <alignment horizontal="center" vertical="center" wrapText="1"/>
    </xf>
    <xf numFmtId="9" fontId="1" fillId="14" borderId="1" xfId="2" applyNumberFormat="1" applyFont="1" applyFill="1" applyBorder="1" applyAlignment="1">
      <alignment horizontal="center" vertical="center" wrapText="1"/>
    </xf>
    <xf numFmtId="0" fontId="1" fillId="8" borderId="1" xfId="10" applyFont="1" applyFill="1" applyBorder="1" applyAlignment="1">
      <alignment horizontal="center" vertical="center" wrapText="1"/>
    </xf>
    <xf numFmtId="9" fontId="1" fillId="8" borderId="1" xfId="10" applyNumberFormat="1" applyFont="1" applyFill="1" applyBorder="1" applyAlignment="1">
      <alignment horizontal="center" vertical="center"/>
    </xf>
    <xf numFmtId="0" fontId="1" fillId="8" borderId="1" xfId="10" applyFont="1" applyFill="1" applyBorder="1" applyAlignment="1">
      <alignment horizontal="center" vertical="center"/>
    </xf>
    <xf numFmtId="0" fontId="1" fillId="14" borderId="1" xfId="10" applyFont="1" applyFill="1" applyBorder="1" applyAlignment="1">
      <alignment horizontal="center" vertical="center" wrapText="1"/>
    </xf>
    <xf numFmtId="9" fontId="1" fillId="14" borderId="1" xfId="10" applyNumberFormat="1" applyFont="1" applyFill="1" applyBorder="1" applyAlignment="1">
      <alignment horizontal="center" vertical="center" wrapText="1"/>
    </xf>
    <xf numFmtId="0" fontId="1" fillId="8" borderId="2" xfId="0" applyFont="1" applyFill="1" applyBorder="1" applyAlignment="1" applyProtection="1">
      <alignment horizontal="center" vertical="center"/>
      <protection locked="0"/>
    </xf>
    <xf numFmtId="0" fontId="1" fillId="8" borderId="3" xfId="0" applyFont="1" applyFill="1" applyBorder="1" applyAlignment="1" applyProtection="1">
      <alignment horizontal="center" vertical="center"/>
      <protection locked="0"/>
    </xf>
    <xf numFmtId="0" fontId="1" fillId="8" borderId="1" xfId="0" applyFont="1" applyFill="1" applyBorder="1" applyAlignment="1" applyProtection="1">
      <alignment horizontal="center" vertical="center" wrapText="1"/>
      <protection locked="0"/>
    </xf>
    <xf numFmtId="0" fontId="1" fillId="8" borderId="2" xfId="0" applyFont="1" applyFill="1" applyBorder="1" applyAlignment="1" applyProtection="1">
      <alignment horizontal="center" vertical="center" wrapText="1"/>
      <protection locked="0"/>
    </xf>
    <xf numFmtId="0" fontId="1" fillId="8" borderId="3" xfId="0" applyFont="1" applyFill="1" applyBorder="1" applyAlignment="1" applyProtection="1">
      <alignment horizontal="center" vertical="center" wrapText="1"/>
      <protection locked="0"/>
    </xf>
    <xf numFmtId="0" fontId="54" fillId="8" borderId="2" xfId="0" applyFont="1" applyFill="1" applyBorder="1" applyAlignment="1" applyProtection="1">
      <alignment horizontal="center" vertical="center"/>
      <protection locked="0"/>
    </xf>
    <xf numFmtId="0" fontId="54" fillId="8" borderId="3" xfId="0" applyFont="1" applyFill="1" applyBorder="1" applyAlignment="1" applyProtection="1">
      <alignment horizontal="center" vertical="center"/>
      <protection locked="0"/>
    </xf>
    <xf numFmtId="0" fontId="54" fillId="8" borderId="2" xfId="0" applyFont="1" applyFill="1" applyBorder="1" applyAlignment="1" applyProtection="1">
      <alignment horizontal="center" vertical="center" wrapText="1"/>
      <protection locked="0"/>
    </xf>
    <xf numFmtId="0" fontId="54" fillId="8" borderId="3" xfId="0" applyFont="1" applyFill="1" applyBorder="1" applyAlignment="1" applyProtection="1">
      <alignment horizontal="center" vertical="center" wrapText="1"/>
      <protection locked="0"/>
    </xf>
    <xf numFmtId="0" fontId="54" fillId="8" borderId="4" xfId="0" applyFont="1" applyFill="1" applyBorder="1" applyAlignment="1" applyProtection="1">
      <alignment horizontal="center" vertical="center" wrapText="1"/>
      <protection locked="0"/>
    </xf>
    <xf numFmtId="0" fontId="51" fillId="8" borderId="1" xfId="0" applyFont="1" applyFill="1" applyBorder="1" applyAlignment="1">
      <alignment horizontal="center" vertical="center" wrapText="1"/>
    </xf>
    <xf numFmtId="0" fontId="51" fillId="8" borderId="1"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51" fillId="8" borderId="4"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cellXfs>
  <cellStyles count="11">
    <cellStyle name="Hipervínculo" xfId="3" builtinId="8"/>
    <cellStyle name="Millares [0]" xfId="5" builtinId="6"/>
    <cellStyle name="Millares [0] 2 2" xfId="4"/>
    <cellStyle name="Millares [0] 2 2 2" xfId="8"/>
    <cellStyle name="Normal" xfId="0" builtinId="0"/>
    <cellStyle name="Normal 2" xfId="2"/>
    <cellStyle name="Normal 2 2" xfId="7"/>
    <cellStyle name="Normal 2 3" xfId="10"/>
    <cellStyle name="Porcentaje" xfId="1" builtinId="5"/>
    <cellStyle name="Porcentaje 2" xfId="6"/>
    <cellStyle name="Porcentaje 3" xfId="9"/>
  </cellStyles>
  <dxfs count="0"/>
  <tableStyles count="0" defaultTableStyle="TableStyleMedium2" defaultPivotStyle="PivotStyleLight16"/>
  <colors>
    <mruColors>
      <color rgb="FF1809D9"/>
      <color rgb="FF8BCDFF"/>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a:pPr>
            <a:r>
              <a:rPr lang="en-US" sz="1800" b="1"/>
              <a:t>ESTADO</a:t>
            </a:r>
            <a:r>
              <a:rPr lang="en-US" sz="1800" b="1" baseline="0"/>
              <a:t> DE CONTRATOS 2º TRIMESTRE 2024</a:t>
            </a:r>
            <a:endParaRPr lang="en-US" sz="1800" b="1"/>
          </a:p>
        </c:rich>
      </c:tx>
      <c:layout/>
      <c:overlay val="0"/>
    </c:title>
    <c:autoTitleDeleted val="0"/>
    <c:pivotFmts>
      <c:pivotFmt>
        <c:idx val="0"/>
        <c:marker>
          <c:symbol val="none"/>
        </c:marker>
      </c:pivotFmt>
      <c:pivotFmt>
        <c:idx val="1"/>
        <c:marker>
          <c:symbol val="none"/>
        </c:marker>
      </c:pivotFmt>
      <c:pivotFmt>
        <c:idx val="2"/>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3"/>
        <c:spPr>
          <a:solidFill>
            <a:schemeClr val="accent6">
              <a:lumMod val="75000"/>
            </a:schemeClr>
          </a:solidFill>
          <a:ln>
            <a:solidFill>
              <a:schemeClr val="accent6">
                <a:lumMod val="75000"/>
              </a:schemeClr>
            </a:solidFill>
          </a:ln>
        </c:spPr>
      </c:pivotFmt>
      <c:pivotFmt>
        <c:idx val="4"/>
        <c:spPr>
          <a:solidFill>
            <a:schemeClr val="accent2">
              <a:lumMod val="75000"/>
            </a:schemeClr>
          </a:solidFill>
          <a:ln>
            <a:solidFill>
              <a:schemeClr val="accent2">
                <a:lumMod val="75000"/>
              </a:schemeClr>
            </a:solidFill>
          </a:ln>
        </c:spPr>
      </c:pivotFmt>
      <c:pivotFmt>
        <c:idx val="5"/>
        <c:spPr>
          <a:solidFill>
            <a:srgbClr val="0033CC"/>
          </a:solidFill>
          <a:ln>
            <a:solidFill>
              <a:srgbClr val="0033CC"/>
            </a:solidFill>
          </a:ln>
        </c:spPr>
      </c:pivotFmt>
      <c:pivotFmt>
        <c:idx val="6"/>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7"/>
        <c:spPr>
          <a:solidFill>
            <a:schemeClr val="accent6">
              <a:lumMod val="75000"/>
            </a:schemeClr>
          </a:solidFill>
          <a:ln>
            <a:solidFill>
              <a:schemeClr val="accent6">
                <a:lumMod val="75000"/>
              </a:schemeClr>
            </a:solidFill>
          </a:ln>
        </c:spPr>
      </c:pivotFmt>
      <c:pivotFmt>
        <c:idx val="8"/>
        <c:spPr>
          <a:solidFill>
            <a:schemeClr val="accent2">
              <a:lumMod val="75000"/>
            </a:schemeClr>
          </a:solidFill>
          <a:ln>
            <a:solidFill>
              <a:schemeClr val="accent2">
                <a:lumMod val="75000"/>
              </a:schemeClr>
            </a:solidFill>
          </a:ln>
        </c:spPr>
      </c:pivotFmt>
      <c:pivotFmt>
        <c:idx val="9"/>
        <c:spPr>
          <a:solidFill>
            <a:srgbClr val="0033CC"/>
          </a:solidFill>
          <a:ln>
            <a:solidFill>
              <a:srgbClr val="0033CC"/>
            </a:solidFill>
          </a:ln>
        </c:spPr>
      </c:pivotFmt>
      <c:pivotFmt>
        <c:idx val="10"/>
        <c:spPr>
          <a:solidFill>
            <a:schemeClr val="accent6">
              <a:lumMod val="75000"/>
            </a:schemeClr>
          </a:solidFill>
        </c:spPr>
        <c:marker>
          <c:symbol val="none"/>
        </c:marker>
        <c:dLbl>
          <c:idx val="0"/>
          <c:spPr/>
          <c:txPr>
            <a:bodyPr/>
            <a:lstStyle/>
            <a:p>
              <a:pPr>
                <a:defRPr sz="1400"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11"/>
        <c:spPr>
          <a:solidFill>
            <a:schemeClr val="accent6">
              <a:lumMod val="75000"/>
            </a:schemeClr>
          </a:solidFill>
          <a:ln>
            <a:solidFill>
              <a:schemeClr val="accent6">
                <a:lumMod val="75000"/>
              </a:schemeClr>
            </a:solidFill>
          </a:ln>
        </c:spPr>
      </c:pivotFmt>
      <c:pivotFmt>
        <c:idx val="12"/>
        <c:spPr>
          <a:solidFill>
            <a:schemeClr val="accent2">
              <a:lumMod val="75000"/>
            </a:schemeClr>
          </a:solidFill>
          <a:ln>
            <a:solidFill>
              <a:schemeClr val="accent2">
                <a:lumMod val="75000"/>
              </a:schemeClr>
            </a:solidFill>
          </a:ln>
        </c:spPr>
      </c:pivotFmt>
      <c:pivotFmt>
        <c:idx val="13"/>
        <c:spPr>
          <a:solidFill>
            <a:srgbClr val="0033CC"/>
          </a:solidFill>
          <a:ln>
            <a:solidFill>
              <a:srgbClr val="0033CC"/>
            </a:solidFill>
          </a:ln>
        </c:spPr>
      </c:pivotFmt>
    </c:pivotFmts>
    <c:plotArea>
      <c:layout>
        <c:manualLayout>
          <c:layoutTarget val="inner"/>
          <c:xMode val="edge"/>
          <c:yMode val="edge"/>
          <c:x val="0.16894329721405588"/>
          <c:y val="0.17049383930107501"/>
          <c:w val="0.6855484945561553"/>
          <c:h val="0.66088665295259341"/>
        </c:manualLayout>
      </c:layout>
      <c:barChart>
        <c:barDir val="col"/>
        <c:grouping val="clustered"/>
        <c:varyColors val="0"/>
        <c:ser>
          <c:idx val="0"/>
          <c:order val="0"/>
          <c:spPr>
            <a:solidFill>
              <a:srgbClr val="0033CC"/>
            </a:solidFill>
          </c:spPr>
          <c:invertIfNegative val="0"/>
          <c:dPt>
            <c:idx val="0"/>
            <c:invertIfNegative val="0"/>
            <c:bubble3D val="0"/>
            <c:spPr>
              <a:solidFill>
                <a:srgbClr val="0033CC"/>
              </a:solidFill>
              <a:ln>
                <a:solidFill>
                  <a:schemeClr val="accent6">
                    <a:lumMod val="75000"/>
                  </a:schemeClr>
                </a:solidFill>
              </a:ln>
            </c:spPr>
            <c:extLst>
              <c:ext xmlns:c16="http://schemas.microsoft.com/office/drawing/2014/chart" uri="{C3380CC4-5D6E-409C-BE32-E72D297353CC}">
                <c16:uniqueId val="{00000001-7E2F-4B90-9E01-551121EF8B96}"/>
              </c:ext>
            </c:extLst>
          </c:dPt>
          <c:dPt>
            <c:idx val="1"/>
            <c:invertIfNegative val="0"/>
            <c:bubble3D val="0"/>
            <c:spPr>
              <a:solidFill>
                <a:srgbClr val="33CC33"/>
              </a:solidFill>
              <a:ln>
                <a:solidFill>
                  <a:schemeClr val="accent2">
                    <a:lumMod val="75000"/>
                  </a:schemeClr>
                </a:solidFill>
              </a:ln>
            </c:spPr>
            <c:extLst>
              <c:ext xmlns:c16="http://schemas.microsoft.com/office/drawing/2014/chart" uri="{C3380CC4-5D6E-409C-BE32-E72D297353CC}">
                <c16:uniqueId val="{00000003-7E2F-4B90-9E01-551121EF8B96}"/>
              </c:ext>
            </c:extLst>
          </c:dPt>
          <c:dPt>
            <c:idx val="2"/>
            <c:invertIfNegative val="0"/>
            <c:bubble3D val="0"/>
            <c:spPr>
              <a:solidFill>
                <a:srgbClr val="FF6600"/>
              </a:solidFill>
              <a:ln>
                <a:solidFill>
                  <a:srgbClr val="0033CC"/>
                </a:solidFill>
              </a:ln>
            </c:spPr>
            <c:extLst>
              <c:ext xmlns:c16="http://schemas.microsoft.com/office/drawing/2014/chart" uri="{C3380CC4-5D6E-409C-BE32-E72D297353CC}">
                <c16:uniqueId val="{00000005-7E2F-4B90-9E01-551121EF8B96}"/>
              </c:ext>
            </c:extLst>
          </c:dPt>
          <c:dLbls>
            <c:spPr>
              <a:noFill/>
              <a:ln>
                <a:noFill/>
              </a:ln>
              <a:effectLst/>
            </c:spPr>
            <c:txPr>
              <a:bodyPr/>
              <a:lstStyle/>
              <a:p>
                <a:pPr>
                  <a:defRPr sz="1400" b="1"/>
                </a:pPr>
                <a:endParaRPr lang="es-PY"/>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'[2]MATRIZ RCC_23'!$I$100:$K$100</c:f>
              <c:strCache>
                <c:ptCount val="3"/>
                <c:pt idx="0">
                  <c:v>Ejecución</c:v>
                </c:pt>
                <c:pt idx="1">
                  <c:v>Verificación</c:v>
                </c:pt>
                <c:pt idx="2">
                  <c:v>Finiquitado</c:v>
                </c:pt>
              </c:strCache>
            </c:strRef>
          </c:cat>
          <c:val>
            <c:numRef>
              <c:f>'[2]MATRIZ RCC_23'!$I$101:$K$101</c:f>
              <c:numCache>
                <c:formatCode>General</c:formatCode>
                <c:ptCount val="3"/>
                <c:pt idx="0">
                  <c:v>10</c:v>
                </c:pt>
                <c:pt idx="1">
                  <c:v>2</c:v>
                </c:pt>
                <c:pt idx="2">
                  <c:v>1</c:v>
                </c:pt>
              </c:numCache>
            </c:numRef>
          </c:val>
          <c:extLst>
            <c:ext xmlns:c16="http://schemas.microsoft.com/office/drawing/2014/chart" uri="{C3380CC4-5D6E-409C-BE32-E72D297353CC}">
              <c16:uniqueId val="{00000006-7E2F-4B90-9E01-551121EF8B96}"/>
            </c:ext>
          </c:extLst>
        </c:ser>
        <c:dLbls>
          <c:showLegendKey val="0"/>
          <c:showVal val="0"/>
          <c:showCatName val="0"/>
          <c:showSerName val="0"/>
          <c:showPercent val="0"/>
          <c:showBubbleSize val="0"/>
        </c:dLbls>
        <c:gapWidth val="141"/>
        <c:axId val="295599024"/>
        <c:axId val="295599568"/>
      </c:barChart>
      <c:catAx>
        <c:axId val="295599024"/>
        <c:scaling>
          <c:orientation val="minMax"/>
        </c:scaling>
        <c:delete val="0"/>
        <c:axPos val="b"/>
        <c:title>
          <c:tx>
            <c:rich>
              <a:bodyPr/>
              <a:lstStyle/>
              <a:p>
                <a:pPr>
                  <a:defRPr sz="1400"/>
                </a:pPr>
                <a:r>
                  <a:rPr lang="es-ES" sz="1400"/>
                  <a:t>ESTADO DE CONTRATOS</a:t>
                </a:r>
              </a:p>
            </c:rich>
          </c:tx>
          <c:layout>
            <c:manualLayout>
              <c:xMode val="edge"/>
              <c:yMode val="edge"/>
              <c:x val="0.39006198667246711"/>
              <c:y val="0.91823294397241628"/>
            </c:manualLayout>
          </c:layout>
          <c:overlay val="0"/>
        </c:title>
        <c:numFmt formatCode="General" sourceLinked="0"/>
        <c:majorTickMark val="out"/>
        <c:minorTickMark val="none"/>
        <c:tickLblPos val="nextTo"/>
        <c:txPr>
          <a:bodyPr/>
          <a:lstStyle/>
          <a:p>
            <a:pPr>
              <a:defRPr sz="1400" b="1"/>
            </a:pPr>
            <a:endParaRPr lang="es-PY"/>
          </a:p>
        </c:txPr>
        <c:crossAx val="295599568"/>
        <c:crosses val="autoZero"/>
        <c:auto val="1"/>
        <c:lblAlgn val="ctr"/>
        <c:lblOffset val="100"/>
        <c:noMultiLvlLbl val="0"/>
      </c:catAx>
      <c:valAx>
        <c:axId val="295599568"/>
        <c:scaling>
          <c:orientation val="minMax"/>
        </c:scaling>
        <c:delete val="0"/>
        <c:axPos val="l"/>
        <c:majorGridlines/>
        <c:title>
          <c:tx>
            <c:rich>
              <a:bodyPr rot="-5400000" vert="horz"/>
              <a:lstStyle/>
              <a:p>
                <a:pPr>
                  <a:defRPr sz="1400"/>
                </a:pPr>
                <a:r>
                  <a:rPr lang="es-ES" sz="1400"/>
                  <a:t>CANTIDAD</a:t>
                </a:r>
                <a:r>
                  <a:rPr lang="es-ES" sz="1400" baseline="0"/>
                  <a:t> DE CONTRATOS</a:t>
                </a:r>
                <a:endParaRPr lang="es-ES" sz="1400"/>
              </a:p>
            </c:rich>
          </c:tx>
          <c:layout>
            <c:manualLayout>
              <c:xMode val="edge"/>
              <c:yMode val="edge"/>
              <c:x val="7.6314297071956499E-2"/>
              <c:y val="0.27843478469613864"/>
            </c:manualLayout>
          </c:layout>
          <c:overlay val="0"/>
        </c:title>
        <c:numFmt formatCode="General" sourceLinked="1"/>
        <c:majorTickMark val="out"/>
        <c:minorTickMark val="none"/>
        <c:tickLblPos val="nextTo"/>
        <c:txPr>
          <a:bodyPr/>
          <a:lstStyle/>
          <a:p>
            <a:pPr>
              <a:defRPr sz="1400"/>
            </a:pPr>
            <a:endParaRPr lang="es-PY"/>
          </a:p>
        </c:txPr>
        <c:crossAx val="295599024"/>
        <c:crosses val="autoZero"/>
        <c:crossBetween val="between"/>
      </c:valAx>
      <c:spPr>
        <a:ln>
          <a:noFill/>
        </a:ln>
      </c:spPr>
    </c:plotArea>
    <c:plotVisOnly val="1"/>
    <c:dispBlanksAs val="gap"/>
    <c:showDLblsOverMax val="0"/>
  </c:chart>
  <c:spPr>
    <a:solidFill>
      <a:srgbClr val="5B9BD5">
        <a:lumMod val="40000"/>
        <a:lumOff val="60000"/>
      </a:srgbClr>
    </a:solidFill>
    <a:ln>
      <a:solidFill>
        <a:schemeClr val="accent1"/>
      </a:solidFill>
    </a:ln>
  </c:sp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ES" sz="1600"/>
              <a:t>EJECUCION FINANCIERA</a:t>
            </a:r>
          </a:p>
          <a:p>
            <a:pPr>
              <a:defRPr sz="1600"/>
            </a:pPr>
            <a:r>
              <a:rPr lang="es-ES" sz="1600"/>
              <a:t>2º</a:t>
            </a:r>
            <a:r>
              <a:rPr lang="es-ES" sz="1600" baseline="0"/>
              <a:t> TRIMESTRE 2024</a:t>
            </a:r>
            <a:endParaRPr lang="es-ES" sz="1600"/>
          </a:p>
        </c:rich>
      </c:tx>
      <c:layout/>
      <c:overlay val="0"/>
    </c:title>
    <c:autoTitleDeleted val="0"/>
    <c:view3D>
      <c:rotX val="30"/>
      <c:rotY val="165"/>
      <c:rAngAx val="0"/>
    </c:view3D>
    <c:floor>
      <c:thickness val="0"/>
    </c:floor>
    <c:sideWall>
      <c:thickness val="0"/>
    </c:sideWall>
    <c:backWall>
      <c:thickness val="0"/>
    </c:backWall>
    <c:plotArea>
      <c:layout>
        <c:manualLayout>
          <c:layoutTarget val="inner"/>
          <c:xMode val="edge"/>
          <c:yMode val="edge"/>
          <c:x val="0.21482542730939119"/>
          <c:y val="0.12476735940892222"/>
          <c:w val="0.51290250304077845"/>
          <c:h val="0.76155499334687293"/>
        </c:manualLayout>
      </c:layout>
      <c:pie3DChart>
        <c:varyColors val="1"/>
        <c:ser>
          <c:idx val="0"/>
          <c:order val="0"/>
          <c:dPt>
            <c:idx val="0"/>
            <c:bubble3D val="0"/>
            <c:spPr>
              <a:solidFill>
                <a:srgbClr val="0033CC"/>
              </a:solidFill>
            </c:spPr>
            <c:extLst>
              <c:ext xmlns:c16="http://schemas.microsoft.com/office/drawing/2014/chart" uri="{C3380CC4-5D6E-409C-BE32-E72D297353CC}">
                <c16:uniqueId val="{00000001-0528-461D-AACF-D7C7128545F8}"/>
              </c:ext>
            </c:extLst>
          </c:dPt>
          <c:dPt>
            <c:idx val="1"/>
            <c:bubble3D val="0"/>
            <c:spPr>
              <a:solidFill>
                <a:srgbClr val="FFFF00"/>
              </a:solidFill>
            </c:spPr>
            <c:extLst>
              <c:ext xmlns:c16="http://schemas.microsoft.com/office/drawing/2014/chart" uri="{C3380CC4-5D6E-409C-BE32-E72D297353CC}">
                <c16:uniqueId val="{00000003-0528-461D-AACF-D7C7128545F8}"/>
              </c:ext>
            </c:extLst>
          </c:dPt>
          <c:dPt>
            <c:idx val="2"/>
            <c:bubble3D val="0"/>
            <c:spPr>
              <a:solidFill>
                <a:srgbClr val="3399FF"/>
              </a:solidFill>
            </c:spPr>
            <c:extLst>
              <c:ext xmlns:c16="http://schemas.microsoft.com/office/drawing/2014/chart" uri="{C3380CC4-5D6E-409C-BE32-E72D297353CC}">
                <c16:uniqueId val="{00000005-0528-461D-AACF-D7C7128545F8}"/>
              </c:ext>
            </c:extLst>
          </c:dPt>
          <c:dPt>
            <c:idx val="3"/>
            <c:bubble3D val="0"/>
            <c:spPr>
              <a:solidFill>
                <a:srgbClr val="33CC33"/>
              </a:solidFill>
            </c:spPr>
            <c:extLst>
              <c:ext xmlns:c16="http://schemas.microsoft.com/office/drawing/2014/chart" uri="{C3380CC4-5D6E-409C-BE32-E72D297353CC}">
                <c16:uniqueId val="{00000007-0528-461D-AACF-D7C7128545F8}"/>
              </c:ext>
            </c:extLst>
          </c:dPt>
          <c:dPt>
            <c:idx val="4"/>
            <c:bubble3D val="0"/>
            <c:spPr>
              <a:solidFill>
                <a:srgbClr val="FF6600"/>
              </a:solidFill>
            </c:spPr>
            <c:extLst>
              <c:ext xmlns:c16="http://schemas.microsoft.com/office/drawing/2014/chart" uri="{C3380CC4-5D6E-409C-BE32-E72D297353CC}">
                <c16:uniqueId val="{00000009-0528-461D-AACF-D7C7128545F8}"/>
              </c:ext>
            </c:extLst>
          </c:dPt>
          <c:dPt>
            <c:idx val="5"/>
            <c:bubble3D val="0"/>
            <c:spPr>
              <a:solidFill>
                <a:srgbClr val="FF33CC"/>
              </a:solidFill>
            </c:spPr>
            <c:extLst>
              <c:ext xmlns:c16="http://schemas.microsoft.com/office/drawing/2014/chart" uri="{C3380CC4-5D6E-409C-BE32-E72D297353CC}">
                <c16:uniqueId val="{0000000B-0528-461D-AACF-D7C7128545F8}"/>
              </c:ext>
            </c:extLst>
          </c:dPt>
          <c:dLbls>
            <c:dLbl>
              <c:idx val="0"/>
              <c:layout>
                <c:manualLayout>
                  <c:x val="-6.1397349721528709E-2"/>
                  <c:y val="4.6435762308284896E-2"/>
                </c:manualLayout>
              </c:layout>
              <c:tx>
                <c:rich>
                  <a:bodyPr/>
                  <a:lstStyle/>
                  <a:p>
                    <a:r>
                      <a:rPr lang="en-US" sz="1000" b="1"/>
                      <a:t>100 - SERVICIOS PERSONALES
53%</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0528-461D-AACF-D7C7128545F8}"/>
                </c:ext>
              </c:extLst>
            </c:dLbl>
            <c:dLbl>
              <c:idx val="1"/>
              <c:layout>
                <c:manualLayout>
                  <c:x val="0.10165909628844831"/>
                  <c:y val="-9.9643163247134417E-2"/>
                </c:manualLayout>
              </c:layout>
              <c:tx>
                <c:rich>
                  <a:bodyPr/>
                  <a:lstStyle/>
                  <a:p>
                    <a:r>
                      <a:rPr lang="en-US" sz="1000" b="1"/>
                      <a:t>200 - SERVICIOS NO PERSONALES
24%</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0528-461D-AACF-D7C7128545F8}"/>
                </c:ext>
              </c:extLst>
            </c:dLbl>
            <c:dLbl>
              <c:idx val="2"/>
              <c:layout>
                <c:manualLayout>
                  <c:x val="2.4421033070040132E-2"/>
                  <c:y val="-8.7604493922999335E-2"/>
                </c:manualLayout>
              </c:layout>
              <c:tx>
                <c:rich>
                  <a:bodyPr/>
                  <a:lstStyle/>
                  <a:p>
                    <a:r>
                      <a:rPr lang="en-US" sz="1000" b="1"/>
                      <a:t>300 - BIENES DE CONSUMO E INSUMOS
4%</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0528-461D-AACF-D7C7128545F8}"/>
                </c:ext>
              </c:extLst>
            </c:dLbl>
            <c:dLbl>
              <c:idx val="3"/>
              <c:layout>
                <c:manualLayout>
                  <c:x val="5.1330900710581912E-2"/>
                  <c:y val="3.8971128930597378E-2"/>
                </c:manualLayout>
              </c:layout>
              <c:tx>
                <c:rich>
                  <a:bodyPr/>
                  <a:lstStyle/>
                  <a:p>
                    <a:r>
                      <a:rPr lang="en-US" sz="1000" b="1"/>
                      <a:t>500 - INVERSION FISICA
10%</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0528-461D-AACF-D7C7128545F8}"/>
                </c:ext>
              </c:extLst>
            </c:dLbl>
            <c:dLbl>
              <c:idx val="4"/>
              <c:layout>
                <c:manualLayout>
                  <c:x val="3.5660728664137741E-2"/>
                  <c:y val="0.12025643084051056"/>
                </c:manualLayout>
              </c:layout>
              <c:tx>
                <c:rich>
                  <a:bodyPr/>
                  <a:lstStyle/>
                  <a:p>
                    <a:r>
                      <a:rPr lang="en-US" sz="1000" b="1"/>
                      <a:t>800 - TRANSFERENCIAS
9%</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0528-461D-AACF-D7C7128545F8}"/>
                </c:ext>
              </c:extLst>
            </c:dLbl>
            <c:dLbl>
              <c:idx val="5"/>
              <c:layout>
                <c:manualLayout>
                  <c:x val="8.1120522272251569E-2"/>
                  <c:y val="0.16785954856937468"/>
                </c:manualLayout>
              </c:layout>
              <c:tx>
                <c:rich>
                  <a:bodyPr/>
                  <a:lstStyle/>
                  <a:p>
                    <a:r>
                      <a:rPr lang="en-US" sz="1000" b="1"/>
                      <a:t>900 - OTROS GASTOS   
0%</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0528-461D-AACF-D7C7128545F8}"/>
                </c:ext>
              </c:extLst>
            </c:dLbl>
            <c:dLbl>
              <c:idx val="6"/>
              <c:layout>
                <c:manualLayout>
                  <c:x val="-5.2369075250101411E-3"/>
                  <c:y val="7.1449576008868129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0528-461D-AACF-D7C7128545F8}"/>
                </c:ext>
              </c:extLst>
            </c:dLbl>
            <c:spPr>
              <a:pattFill prst="pct75">
                <a:fgClr>
                  <a:schemeClr val="tx1">
                    <a:lumMod val="75000"/>
                    <a:lumOff val="25000"/>
                  </a:schemeClr>
                </a:fgClr>
                <a:bgClr>
                  <a:schemeClr val="tx1">
                    <a:lumMod val="65000"/>
                    <a:lumOff val="35000"/>
                  </a:schemeClr>
                </a:bgClr>
              </a:pattFill>
            </c:spPr>
            <c:txPr>
              <a:bodyPr/>
              <a:lstStyle/>
              <a:p>
                <a:pPr>
                  <a:defRPr sz="1000" b="1">
                    <a:solidFill>
                      <a:schemeClr val="bg1"/>
                    </a:solidFill>
                  </a:defRPr>
                </a:pPr>
                <a:endParaRPr lang="es-PY"/>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('[2]MATRIZ RCC_23'!$C$128,'[2]MATRIZ RCC_23'!$C$134,'[2]MATRIZ RCC_23'!$C$143,'[2]MATRIZ RCC_23'!$C$151,'[2]MATRIZ RCC_23'!$C$152,'[2]MATRIZ RCC_23'!$C$160,'[2]MATRIZ RCC_23'!$C$164)</c:f>
              <c:strCache>
                <c:ptCount val="7"/>
                <c:pt idx="0">
                  <c:v>SERVICIOS PERSONALES</c:v>
                </c:pt>
                <c:pt idx="1">
                  <c:v>SERVICIOS NO PERSONALES</c:v>
                </c:pt>
                <c:pt idx="2">
                  <c:v>BIENES DE CONSUMO E INSUMOS</c:v>
                </c:pt>
                <c:pt idx="3">
                  <c:v>BIENES DE CAMBIO</c:v>
                </c:pt>
                <c:pt idx="4">
                  <c:v>INVERSION FISICA</c:v>
                </c:pt>
                <c:pt idx="5">
                  <c:v>TRANSFERENCIAS</c:v>
                </c:pt>
                <c:pt idx="6">
                  <c:v>OTROS GASTOS   </c:v>
                </c:pt>
              </c:strCache>
            </c:strRef>
          </c:cat>
          <c:val>
            <c:numRef>
              <c:f>('[2]MATRIZ RCC_23'!$F$128,'[2]MATRIZ RCC_23'!$F$134,'[2]MATRIZ RCC_23'!$F$143,'[2]MATRIZ RCC_23'!$F$151,'[2]MATRIZ RCC_23'!$F$152,'[2]MATRIZ RCC_23'!$F$160,'[2]MATRIZ RCC_23'!$F$164)</c:f>
              <c:numCache>
                <c:formatCode>General</c:formatCode>
                <c:ptCount val="7"/>
                <c:pt idx="0">
                  <c:v>37578544059</c:v>
                </c:pt>
                <c:pt idx="1">
                  <c:v>12733391835</c:v>
                </c:pt>
                <c:pt idx="2">
                  <c:v>2295573035</c:v>
                </c:pt>
                <c:pt idx="3">
                  <c:v>0</c:v>
                </c:pt>
                <c:pt idx="4">
                  <c:v>2063392154</c:v>
                </c:pt>
                <c:pt idx="5">
                  <c:v>8793996486</c:v>
                </c:pt>
                <c:pt idx="6">
                  <c:v>3550899322</c:v>
                </c:pt>
              </c:numCache>
            </c:numRef>
          </c:val>
          <c:extLst>
            <c:ext xmlns:c16="http://schemas.microsoft.com/office/drawing/2014/chart" uri="{C3380CC4-5D6E-409C-BE32-E72D297353CC}">
              <c16:uniqueId val="{0000000D-0528-461D-AACF-D7C7128545F8}"/>
            </c:ext>
          </c:extLst>
        </c:ser>
        <c:dLbls>
          <c:showLegendKey val="0"/>
          <c:showVal val="0"/>
          <c:showCatName val="0"/>
          <c:showSerName val="0"/>
          <c:showPercent val="0"/>
          <c:showBubbleSize val="0"/>
          <c:showLeaderLines val="1"/>
        </c:dLbls>
      </c:pie3DChart>
    </c:plotArea>
    <c:plotVisOnly val="1"/>
    <c:dispBlanksAs val="gap"/>
    <c:showDLblsOverMax val="0"/>
  </c:chart>
  <c:spPr>
    <a:solidFill>
      <a:schemeClr val="accent1">
        <a:lumMod val="40000"/>
        <a:lumOff val="60000"/>
      </a:schemeClr>
    </a:solidFill>
    <a:ln>
      <a:solidFill>
        <a:schemeClr val="bg1">
          <a:lumMod val="85000"/>
        </a:schemeClr>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600"/>
              <a:t>COMPARATIVO EJECUCION</a:t>
            </a:r>
          </a:p>
          <a:p>
            <a:pPr>
              <a:defRPr/>
            </a:pPr>
            <a:r>
              <a:rPr lang="es-ES" sz="1600"/>
              <a:t>1º TRIMESTRE Vs.</a:t>
            </a:r>
            <a:r>
              <a:rPr lang="es-ES" sz="1600" baseline="0"/>
              <a:t> 2º TRIMESTRE</a:t>
            </a:r>
            <a:endParaRPr lang="es-ES" sz="1600"/>
          </a:p>
        </c:rich>
      </c:tx>
      <c:layout>
        <c:manualLayout>
          <c:xMode val="edge"/>
          <c:yMode val="edge"/>
          <c:x val="0.38446331756133989"/>
          <c:y val="4.5568627450980385E-2"/>
        </c:manualLayout>
      </c:layout>
      <c:overlay val="0"/>
    </c:title>
    <c:autoTitleDeleted val="0"/>
    <c:plotArea>
      <c:layout>
        <c:manualLayout>
          <c:layoutTarget val="inner"/>
          <c:xMode val="edge"/>
          <c:yMode val="edge"/>
          <c:x val="0.19192659094457937"/>
          <c:y val="0.18132903852632851"/>
          <c:w val="0.63922271227432015"/>
          <c:h val="0.51564948962587343"/>
        </c:manualLayout>
      </c:layout>
      <c:barChart>
        <c:barDir val="col"/>
        <c:grouping val="clustered"/>
        <c:varyColors val="0"/>
        <c:ser>
          <c:idx val="2"/>
          <c:order val="0"/>
          <c:tx>
            <c:v>1º TRIMESTRE</c:v>
          </c:tx>
          <c:spPr>
            <a:solidFill>
              <a:srgbClr val="0033CC"/>
            </a:solidFill>
          </c:spPr>
          <c:invertIfNegative val="0"/>
          <c:cat>
            <c:strRef>
              <c:f>('[2]MATRIZ RCC_23'!$C$128,'[2]MATRIZ RCC_23'!$C$134,'[2]MATRIZ RCC_23'!$C$143,'[2]MATRIZ RCC_23'!$C$152,'[2]MATRIZ RCC_23'!$C$160,'[2]MATRIZ RCC_23'!$C$164)</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('[2]MATRIZ RCC_23'!$E$128,'[2]MATRIZ RCC_23'!$E$134,'[2]MATRIZ RCC_23'!$E$143,'[2]MATRIZ RCC_23'!$E$152,'[2]MATRIZ RCC_23'!$E$160,'[2]MATRIZ RCC_23'!$E$164)</c:f>
              <c:numCache>
                <c:formatCode>General</c:formatCode>
                <c:ptCount val="6"/>
                <c:pt idx="0">
                  <c:v>37124097249</c:v>
                </c:pt>
                <c:pt idx="1">
                  <c:v>4887696661</c:v>
                </c:pt>
                <c:pt idx="2">
                  <c:v>770556295</c:v>
                </c:pt>
                <c:pt idx="3">
                  <c:v>1322667770</c:v>
                </c:pt>
                <c:pt idx="4">
                  <c:v>7103139711</c:v>
                </c:pt>
                <c:pt idx="5">
                  <c:v>13359127949</c:v>
                </c:pt>
              </c:numCache>
            </c:numRef>
          </c:val>
          <c:extLst>
            <c:ext xmlns:c16="http://schemas.microsoft.com/office/drawing/2014/chart" uri="{C3380CC4-5D6E-409C-BE32-E72D297353CC}">
              <c16:uniqueId val="{00000000-4963-4140-9D52-0205171D53F1}"/>
            </c:ext>
          </c:extLst>
        </c:ser>
        <c:ser>
          <c:idx val="1"/>
          <c:order val="1"/>
          <c:tx>
            <c:v>2º TRIMESTRE</c:v>
          </c:tx>
          <c:spPr>
            <a:solidFill>
              <a:srgbClr val="33CC33"/>
            </a:solidFill>
          </c:spPr>
          <c:invertIfNegative val="0"/>
          <c:cat>
            <c:strRef>
              <c:f>('[3]MATRIZ RCC_23'!$C$130,'[3]MATRIZ RCC_23'!$C$136,'[3]MATRIZ RCC_23'!$C$145,'[3]MATRIZ RCC_23'!$C$153,'[3]MATRIZ RCC_23'!$C$161,'[3]MATRIZ RCC_23'!$C$165)</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('[3]MATRIZ RCC_23'!$F$130,'[3]MATRIZ RCC_23'!$F$136,'[3]MATRIZ RCC_23'!$F$145,'[3]MATRIZ RCC_23'!$F$153,'[3]MATRIZ RCC_23'!$F$161,'[3]MATRIZ RCC_23'!$F$165)</c:f>
              <c:numCache>
                <c:formatCode>General</c:formatCode>
                <c:ptCount val="6"/>
                <c:pt idx="0">
                  <c:v>37498319893</c:v>
                </c:pt>
                <c:pt idx="1">
                  <c:v>17197878038</c:v>
                </c:pt>
                <c:pt idx="2">
                  <c:v>2804540194</c:v>
                </c:pt>
                <c:pt idx="3">
                  <c:v>7023225465</c:v>
                </c:pt>
                <c:pt idx="4">
                  <c:v>6614949449</c:v>
                </c:pt>
                <c:pt idx="5">
                  <c:v>268873875</c:v>
                </c:pt>
              </c:numCache>
            </c:numRef>
          </c:val>
          <c:extLst>
            <c:ext xmlns:c16="http://schemas.microsoft.com/office/drawing/2014/chart" uri="{C3380CC4-5D6E-409C-BE32-E72D297353CC}">
              <c16:uniqueId val="{00000001-4963-4140-9D52-0205171D53F1}"/>
            </c:ext>
          </c:extLst>
        </c:ser>
        <c:dLbls>
          <c:showLegendKey val="0"/>
          <c:showVal val="0"/>
          <c:showCatName val="0"/>
          <c:showSerName val="0"/>
          <c:showPercent val="0"/>
          <c:showBubbleSize val="0"/>
        </c:dLbls>
        <c:gapWidth val="150"/>
        <c:axId val="295593040"/>
        <c:axId val="295606640"/>
      </c:barChart>
      <c:catAx>
        <c:axId val="295593040"/>
        <c:scaling>
          <c:orientation val="minMax"/>
        </c:scaling>
        <c:delete val="0"/>
        <c:axPos val="b"/>
        <c:numFmt formatCode="General" sourceLinked="0"/>
        <c:majorTickMark val="out"/>
        <c:minorTickMark val="none"/>
        <c:tickLblPos val="nextTo"/>
        <c:txPr>
          <a:bodyPr/>
          <a:lstStyle/>
          <a:p>
            <a:pPr>
              <a:defRPr sz="1000" b="1"/>
            </a:pPr>
            <a:endParaRPr lang="es-PY"/>
          </a:p>
        </c:txPr>
        <c:crossAx val="295606640"/>
        <c:crosses val="autoZero"/>
        <c:auto val="1"/>
        <c:lblAlgn val="ctr"/>
        <c:lblOffset val="100"/>
        <c:noMultiLvlLbl val="0"/>
      </c:catAx>
      <c:valAx>
        <c:axId val="295606640"/>
        <c:scaling>
          <c:orientation val="minMax"/>
        </c:scaling>
        <c:delete val="0"/>
        <c:axPos val="l"/>
        <c:majorGridlines/>
        <c:numFmt formatCode="General" sourceLinked="1"/>
        <c:majorTickMark val="out"/>
        <c:minorTickMark val="none"/>
        <c:tickLblPos val="nextTo"/>
        <c:txPr>
          <a:bodyPr/>
          <a:lstStyle/>
          <a:p>
            <a:pPr>
              <a:defRPr sz="1000" b="1"/>
            </a:pPr>
            <a:endParaRPr lang="es-PY"/>
          </a:p>
        </c:txPr>
        <c:crossAx val="295593040"/>
        <c:crosses val="autoZero"/>
        <c:crossBetween val="between"/>
      </c:valAx>
    </c:plotArea>
    <c:legend>
      <c:legendPos val="r"/>
      <c:layout>
        <c:manualLayout>
          <c:xMode val="edge"/>
          <c:yMode val="edge"/>
          <c:x val="0.83143338707591319"/>
          <c:y val="0.40662946723018661"/>
          <c:w val="0.16856661292408678"/>
          <c:h val="0.12116614146842668"/>
        </c:manualLayout>
      </c:layout>
      <c:overlay val="0"/>
      <c:txPr>
        <a:bodyPr/>
        <a:lstStyle/>
        <a:p>
          <a:pPr>
            <a:defRPr sz="1000" b="1"/>
          </a:pPr>
          <a:endParaRPr lang="es-PY"/>
        </a:p>
      </c:txPr>
    </c:legend>
    <c:plotVisOnly val="1"/>
    <c:dispBlanksAs val="gap"/>
    <c:showDLblsOverMax val="0"/>
  </c:chart>
  <c:spPr>
    <a:solidFill>
      <a:schemeClr val="accent1">
        <a:lumMod val="40000"/>
        <a:lumOff val="60000"/>
      </a:schemeClr>
    </a:solidFill>
    <a:ln>
      <a:solidFill>
        <a:schemeClr val="accent1">
          <a:lumMod val="40000"/>
          <a:lumOff val="60000"/>
        </a:schemeClr>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3.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2.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chart" Target="../charts/chart3.xml"/><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chart" Target="../charts/chart2.xml"/><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45207</xdr:colOff>
      <xdr:row>0</xdr:row>
      <xdr:rowOff>50418</xdr:rowOff>
    </xdr:from>
    <xdr:to>
      <xdr:col>1</xdr:col>
      <xdr:colOff>834128</xdr:colOff>
      <xdr:row>3</xdr:row>
      <xdr:rowOff>169333</xdr:rowOff>
    </xdr:to>
    <xdr:pic>
      <xdr:nvPicPr>
        <xdr:cNvPr id="2" name="Imagen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07" y="50418"/>
          <a:ext cx="2185921" cy="690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1074210</xdr:colOff>
      <xdr:row>0</xdr:row>
      <xdr:rowOff>71968</xdr:rowOff>
    </xdr:from>
    <xdr:to>
      <xdr:col>6</xdr:col>
      <xdr:colOff>1798110</xdr:colOff>
      <xdr:row>3</xdr:row>
      <xdr:rowOff>167217</xdr:rowOff>
    </xdr:to>
    <xdr:pic>
      <xdr:nvPicPr>
        <xdr:cNvPr id="27" name="Imagen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69793" y="71968"/>
          <a:ext cx="4248150"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1043459</xdr:colOff>
      <xdr:row>305</xdr:row>
      <xdr:rowOff>32465</xdr:rowOff>
    </xdr:from>
    <xdr:to>
      <xdr:col>4</xdr:col>
      <xdr:colOff>668361</xdr:colOff>
      <xdr:row>305</xdr:row>
      <xdr:rowOff>4247556</xdr:rowOff>
    </xdr:to>
    <xdr:pic>
      <xdr:nvPicPr>
        <xdr:cNvPr id="12" name="Imagen 11"/>
        <xdr:cNvPicPr>
          <a:picLocks noChangeAspect="1"/>
        </xdr:cNvPicPr>
      </xdr:nvPicPr>
      <xdr:blipFill>
        <a:blip xmlns:r="http://schemas.openxmlformats.org/officeDocument/2006/relationships" r:embed="rId3"/>
        <a:stretch>
          <a:fillRect/>
        </a:stretch>
      </xdr:blipFill>
      <xdr:spPr>
        <a:xfrm>
          <a:off x="4491241" y="235098733"/>
          <a:ext cx="3166592" cy="4215091"/>
        </a:xfrm>
        <a:prstGeom prst="rect">
          <a:avLst/>
        </a:prstGeom>
      </xdr:spPr>
    </xdr:pic>
    <xdr:clientData/>
  </xdr:twoCellAnchor>
  <xdr:twoCellAnchor editAs="oneCell">
    <xdr:from>
      <xdr:col>0</xdr:col>
      <xdr:colOff>54239</xdr:colOff>
      <xdr:row>289</xdr:row>
      <xdr:rowOff>83343</xdr:rowOff>
    </xdr:from>
    <xdr:to>
      <xdr:col>3</xdr:col>
      <xdr:colOff>582083</xdr:colOff>
      <xdr:row>290</xdr:row>
      <xdr:rowOff>2277318</xdr:rowOff>
    </xdr:to>
    <xdr:pic>
      <xdr:nvPicPr>
        <xdr:cNvPr id="28" name="Imagen 27"/>
        <xdr:cNvPicPr>
          <a:picLocks noChangeAspect="1"/>
        </xdr:cNvPicPr>
      </xdr:nvPicPr>
      <xdr:blipFill rotWithShape="1">
        <a:blip xmlns:r="http://schemas.openxmlformats.org/officeDocument/2006/relationships" r:embed="rId4"/>
        <a:srcRect l="8459" t="18913" r="43330" b="52339"/>
        <a:stretch/>
      </xdr:blipFill>
      <xdr:spPr>
        <a:xfrm>
          <a:off x="54239" y="300275624"/>
          <a:ext cx="6564313" cy="2432100"/>
        </a:xfrm>
        <a:prstGeom prst="rect">
          <a:avLst/>
        </a:prstGeom>
      </xdr:spPr>
    </xdr:pic>
    <xdr:clientData/>
  </xdr:twoCellAnchor>
  <xdr:twoCellAnchor editAs="oneCell">
    <xdr:from>
      <xdr:col>0</xdr:col>
      <xdr:colOff>59532</xdr:colOff>
      <xdr:row>344</xdr:row>
      <xdr:rowOff>119062</xdr:rowOff>
    </xdr:from>
    <xdr:to>
      <xdr:col>6</xdr:col>
      <xdr:colOff>1738313</xdr:colOff>
      <xdr:row>344</xdr:row>
      <xdr:rowOff>3417094</xdr:rowOff>
    </xdr:to>
    <xdr:pic>
      <xdr:nvPicPr>
        <xdr:cNvPr id="44" name="Imagen 43"/>
        <xdr:cNvPicPr>
          <a:picLocks noChangeAspect="1"/>
        </xdr:cNvPicPr>
      </xdr:nvPicPr>
      <xdr:blipFill rotWithShape="1">
        <a:blip xmlns:r="http://schemas.openxmlformats.org/officeDocument/2006/relationships" r:embed="rId5"/>
        <a:srcRect t="3391" b="4135"/>
        <a:stretch/>
      </xdr:blipFill>
      <xdr:spPr>
        <a:xfrm>
          <a:off x="59532" y="339923437"/>
          <a:ext cx="12787312" cy="3298032"/>
        </a:xfrm>
        <a:prstGeom prst="rect">
          <a:avLst/>
        </a:prstGeom>
      </xdr:spPr>
    </xdr:pic>
    <xdr:clientData/>
  </xdr:twoCellAnchor>
  <xdr:twoCellAnchor editAs="oneCell">
    <xdr:from>
      <xdr:col>1</xdr:col>
      <xdr:colOff>1294189</xdr:colOff>
      <xdr:row>309</xdr:row>
      <xdr:rowOff>31750</xdr:rowOff>
    </xdr:from>
    <xdr:to>
      <xdr:col>5</xdr:col>
      <xdr:colOff>435429</xdr:colOff>
      <xdr:row>309</xdr:row>
      <xdr:rowOff>1478642</xdr:rowOff>
    </xdr:to>
    <xdr:pic>
      <xdr:nvPicPr>
        <xdr:cNvPr id="41" name="Imagen 40"/>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318" r="4301" b="6709"/>
        <a:stretch/>
      </xdr:blipFill>
      <xdr:spPr>
        <a:xfrm>
          <a:off x="2695725" y="454578357"/>
          <a:ext cx="6516311" cy="1446892"/>
        </a:xfrm>
        <a:prstGeom prst="rect">
          <a:avLst/>
        </a:prstGeom>
      </xdr:spPr>
    </xdr:pic>
    <xdr:clientData/>
  </xdr:twoCellAnchor>
  <xdr:twoCellAnchor editAs="oneCell">
    <xdr:from>
      <xdr:col>0</xdr:col>
      <xdr:colOff>35719</xdr:colOff>
      <xdr:row>73</xdr:row>
      <xdr:rowOff>47625</xdr:rowOff>
    </xdr:from>
    <xdr:to>
      <xdr:col>6</xdr:col>
      <xdr:colOff>1321593</xdr:colOff>
      <xdr:row>73</xdr:row>
      <xdr:rowOff>904875</xdr:rowOff>
    </xdr:to>
    <xdr:pic>
      <xdr:nvPicPr>
        <xdr:cNvPr id="70" name="Imagen 6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719" y="35819292"/>
          <a:ext cx="12399697"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71438</xdr:colOff>
      <xdr:row>51</xdr:row>
      <xdr:rowOff>15308</xdr:rowOff>
    </xdr:from>
    <xdr:to>
      <xdr:col>6</xdr:col>
      <xdr:colOff>1296459</xdr:colOff>
      <xdr:row>51</xdr:row>
      <xdr:rowOff>4280633</xdr:rowOff>
    </xdr:to>
    <xdr:pic>
      <xdr:nvPicPr>
        <xdr:cNvPr id="40" name="Imagen 39">
          <a:extLst>
            <a:ext uri="{FF2B5EF4-FFF2-40B4-BE49-F238E27FC236}">
              <a16:creationId xmlns:a16="http://schemas.microsoft.com/office/drawing/2014/main" id="{FDF10E13-87D0-F89A-2D58-E628389BA39E}"/>
            </a:ext>
          </a:extLst>
        </xdr:cNvPr>
        <xdr:cNvPicPr>
          <a:picLocks noChangeAspect="1"/>
        </xdr:cNvPicPr>
      </xdr:nvPicPr>
      <xdr:blipFill rotWithShape="1">
        <a:blip xmlns:r="http://schemas.openxmlformats.org/officeDocument/2006/relationships" r:embed="rId8"/>
        <a:srcRect l="25699" t="25524" r="25393" b="18089"/>
        <a:stretch/>
      </xdr:blipFill>
      <xdr:spPr>
        <a:xfrm>
          <a:off x="71438" y="27494933"/>
          <a:ext cx="12333552" cy="4265325"/>
        </a:xfrm>
        <a:prstGeom prst="rect">
          <a:avLst/>
        </a:prstGeom>
      </xdr:spPr>
    </xdr:pic>
    <xdr:clientData/>
  </xdr:twoCellAnchor>
  <xdr:twoCellAnchor editAs="oneCell">
    <xdr:from>
      <xdr:col>0</xdr:col>
      <xdr:colOff>35719</xdr:colOff>
      <xdr:row>298</xdr:row>
      <xdr:rowOff>35718</xdr:rowOff>
    </xdr:from>
    <xdr:to>
      <xdr:col>6</xdr:col>
      <xdr:colOff>1309688</xdr:colOff>
      <xdr:row>298</xdr:row>
      <xdr:rowOff>1007570</xdr:rowOff>
    </xdr:to>
    <xdr:pic>
      <xdr:nvPicPr>
        <xdr:cNvPr id="30" name="Imagen 29">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5719" y="259532437"/>
          <a:ext cx="12382500" cy="971852"/>
        </a:xfrm>
        <a:prstGeom prst="rect">
          <a:avLst/>
        </a:prstGeom>
      </xdr:spPr>
    </xdr:pic>
    <xdr:clientData/>
  </xdr:twoCellAnchor>
  <xdr:twoCellAnchor editAs="oneCell">
    <xdr:from>
      <xdr:col>2</xdr:col>
      <xdr:colOff>0</xdr:colOff>
      <xdr:row>73</xdr:row>
      <xdr:rowOff>0</xdr:rowOff>
    </xdr:from>
    <xdr:to>
      <xdr:col>2</xdr:col>
      <xdr:colOff>304800</xdr:colOff>
      <xdr:row>73</xdr:row>
      <xdr:rowOff>304800</xdr:rowOff>
    </xdr:to>
    <xdr:sp macro="" textlink="">
      <xdr:nvSpPr>
        <xdr:cNvPr id="1029" name="AutoShape 5" descr="blob:https://web.whatsapp.com/548c96f2-413b-4476-b04a-4e75efc095f5"/>
        <xdr:cNvSpPr>
          <a:spLocks noChangeAspect="1" noChangeArrowheads="1"/>
        </xdr:cNvSpPr>
      </xdr:nvSpPr>
      <xdr:spPr bwMode="auto">
        <a:xfrm>
          <a:off x="3562350" y="3570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73</xdr:row>
      <xdr:rowOff>0</xdr:rowOff>
    </xdr:from>
    <xdr:to>
      <xdr:col>0</xdr:col>
      <xdr:colOff>304800</xdr:colOff>
      <xdr:row>73</xdr:row>
      <xdr:rowOff>304800</xdr:rowOff>
    </xdr:to>
    <xdr:sp macro="" textlink="">
      <xdr:nvSpPr>
        <xdr:cNvPr id="1031" name="AutoShape 7" descr="blob:https://web.whatsapp.com/548c96f2-413b-4476-b04a-4e75efc095f5"/>
        <xdr:cNvSpPr>
          <a:spLocks noChangeAspect="1" noChangeArrowheads="1"/>
        </xdr:cNvSpPr>
      </xdr:nvSpPr>
      <xdr:spPr bwMode="auto">
        <a:xfrm>
          <a:off x="0" y="3570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52918</xdr:colOff>
      <xdr:row>79</xdr:row>
      <xdr:rowOff>74083</xdr:rowOff>
    </xdr:from>
    <xdr:to>
      <xdr:col>6</xdr:col>
      <xdr:colOff>1321595</xdr:colOff>
      <xdr:row>79</xdr:row>
      <xdr:rowOff>4098775</xdr:rowOff>
    </xdr:to>
    <xdr:pic>
      <xdr:nvPicPr>
        <xdr:cNvPr id="21" name="Imagen 20"/>
        <xdr:cNvPicPr>
          <a:picLocks noChangeAspect="1"/>
        </xdr:cNvPicPr>
      </xdr:nvPicPr>
      <xdr:blipFill rotWithShape="1">
        <a:blip xmlns:r="http://schemas.openxmlformats.org/officeDocument/2006/relationships" r:embed="rId10"/>
        <a:srcRect t="3910" b="4103"/>
        <a:stretch/>
      </xdr:blipFill>
      <xdr:spPr>
        <a:xfrm>
          <a:off x="52918" y="43105916"/>
          <a:ext cx="12382500" cy="4024692"/>
        </a:xfrm>
        <a:prstGeom prst="rect">
          <a:avLst/>
        </a:prstGeom>
      </xdr:spPr>
    </xdr:pic>
    <xdr:clientData/>
  </xdr:twoCellAnchor>
  <xdr:twoCellAnchor editAs="oneCell">
    <xdr:from>
      <xdr:col>3</xdr:col>
      <xdr:colOff>595312</xdr:colOff>
      <xdr:row>289</xdr:row>
      <xdr:rowOff>95250</xdr:rowOff>
    </xdr:from>
    <xdr:to>
      <xdr:col>6</xdr:col>
      <xdr:colOff>1785937</xdr:colOff>
      <xdr:row>290</xdr:row>
      <xdr:rowOff>5024438</xdr:rowOff>
    </xdr:to>
    <xdr:pic>
      <xdr:nvPicPr>
        <xdr:cNvPr id="24" name="Imagen 23"/>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631781" y="300287531"/>
          <a:ext cx="6262687" cy="516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290</xdr:row>
      <xdr:rowOff>2315845</xdr:rowOff>
    </xdr:from>
    <xdr:to>
      <xdr:col>3</xdr:col>
      <xdr:colOff>583406</xdr:colOff>
      <xdr:row>290</xdr:row>
      <xdr:rowOff>5164665</xdr:rowOff>
    </xdr:to>
    <xdr:pic>
      <xdr:nvPicPr>
        <xdr:cNvPr id="26" name="Imagen 2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5250" y="302746251"/>
          <a:ext cx="6524625" cy="2848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304800</xdr:colOff>
      <xdr:row>73</xdr:row>
      <xdr:rowOff>304800</xdr:rowOff>
    </xdr:to>
    <xdr:sp macro="" textlink="">
      <xdr:nvSpPr>
        <xdr:cNvPr id="1027" name="AutoShape 3" descr="blob:https://web.whatsapp.com/30581c81-b7b0-435c-bd34-40ef26231849"/>
        <xdr:cNvSpPr>
          <a:spLocks noChangeAspect="1" noChangeArrowheads="1"/>
        </xdr:cNvSpPr>
      </xdr:nvSpPr>
      <xdr:spPr bwMode="auto">
        <a:xfrm>
          <a:off x="0" y="3570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51593</xdr:colOff>
      <xdr:row>73</xdr:row>
      <xdr:rowOff>971021</xdr:rowOff>
    </xdr:from>
    <xdr:to>
      <xdr:col>6</xdr:col>
      <xdr:colOff>1330853</xdr:colOff>
      <xdr:row>73</xdr:row>
      <xdr:rowOff>4594164</xdr:rowOff>
    </xdr:to>
    <xdr:pic>
      <xdr:nvPicPr>
        <xdr:cNvPr id="4" name="Imagen 3"/>
        <xdr:cNvPicPr>
          <a:picLocks noChangeAspect="1"/>
        </xdr:cNvPicPr>
      </xdr:nvPicPr>
      <xdr:blipFill>
        <a:blip xmlns:r="http://schemas.openxmlformats.org/officeDocument/2006/relationships" r:embed="rId13"/>
        <a:stretch>
          <a:fillRect/>
        </a:stretch>
      </xdr:blipFill>
      <xdr:spPr>
        <a:xfrm>
          <a:off x="51593" y="36737396"/>
          <a:ext cx="12387791" cy="3623143"/>
        </a:xfrm>
        <a:prstGeom prst="rect">
          <a:avLst/>
        </a:prstGeom>
      </xdr:spPr>
    </xdr:pic>
    <xdr:clientData/>
  </xdr:twoCellAnchor>
  <xdr:twoCellAnchor editAs="oneCell">
    <xdr:from>
      <xdr:col>0</xdr:col>
      <xdr:colOff>0</xdr:colOff>
      <xdr:row>199</xdr:row>
      <xdr:rowOff>83343</xdr:rowOff>
    </xdr:from>
    <xdr:to>
      <xdr:col>6</xdr:col>
      <xdr:colOff>1333500</xdr:colOff>
      <xdr:row>200</xdr:row>
      <xdr:rowOff>3967</xdr:rowOff>
    </xdr:to>
    <xdr:pic>
      <xdr:nvPicPr>
        <xdr:cNvPr id="31" name="Imagen 3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164889656"/>
          <a:ext cx="12442031" cy="328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xdr:colOff>
      <xdr:row>360</xdr:row>
      <xdr:rowOff>63502</xdr:rowOff>
    </xdr:from>
    <xdr:to>
      <xdr:col>6</xdr:col>
      <xdr:colOff>1305719</xdr:colOff>
      <xdr:row>361</xdr:row>
      <xdr:rowOff>2476500</xdr:rowOff>
    </xdr:to>
    <xdr:pic>
      <xdr:nvPicPr>
        <xdr:cNvPr id="32" name="Imagen 3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1750" y="288051877"/>
          <a:ext cx="12382500" cy="4413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361</xdr:row>
      <xdr:rowOff>2500314</xdr:rowOff>
    </xdr:from>
    <xdr:to>
      <xdr:col>6</xdr:col>
      <xdr:colOff>1285874</xdr:colOff>
      <xdr:row>362</xdr:row>
      <xdr:rowOff>2774158</xdr:rowOff>
    </xdr:to>
    <xdr:pic>
      <xdr:nvPicPr>
        <xdr:cNvPr id="33" name="Imagen 32"/>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5250" y="292488939"/>
          <a:ext cx="12299155" cy="3167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95249</xdr:colOff>
      <xdr:row>363</xdr:row>
      <xdr:rowOff>59531</xdr:rowOff>
    </xdr:from>
    <xdr:to>
      <xdr:col>6</xdr:col>
      <xdr:colOff>1309687</xdr:colOff>
      <xdr:row>364</xdr:row>
      <xdr:rowOff>1035847</xdr:rowOff>
    </xdr:to>
    <xdr:pic>
      <xdr:nvPicPr>
        <xdr:cNvPr id="34" name="Imagen 33"/>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5249" y="295834594"/>
          <a:ext cx="12322969" cy="3869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392904</xdr:colOff>
      <xdr:row>366</xdr:row>
      <xdr:rowOff>11904</xdr:rowOff>
    </xdr:from>
    <xdr:to>
      <xdr:col>6</xdr:col>
      <xdr:colOff>1774031</xdr:colOff>
      <xdr:row>366</xdr:row>
      <xdr:rowOff>3548062</xdr:rowOff>
    </xdr:to>
    <xdr:pic>
      <xdr:nvPicPr>
        <xdr:cNvPr id="39" name="Imagen 3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941217" y="303264092"/>
          <a:ext cx="6453189" cy="3536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71437</xdr:colOff>
      <xdr:row>366</xdr:row>
      <xdr:rowOff>59530</xdr:rowOff>
    </xdr:from>
    <xdr:to>
      <xdr:col>2</xdr:col>
      <xdr:colOff>1833562</xdr:colOff>
      <xdr:row>366</xdr:row>
      <xdr:rowOff>3400425</xdr:rowOff>
    </xdr:to>
    <xdr:pic>
      <xdr:nvPicPr>
        <xdr:cNvPr id="45" name="Imagen 44"/>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1437" y="303311718"/>
          <a:ext cx="5810250" cy="3340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452437</xdr:colOff>
      <xdr:row>364</xdr:row>
      <xdr:rowOff>1059658</xdr:rowOff>
    </xdr:from>
    <xdr:to>
      <xdr:col>6</xdr:col>
      <xdr:colOff>1821656</xdr:colOff>
      <xdr:row>365</xdr:row>
      <xdr:rowOff>2393159</xdr:rowOff>
    </xdr:to>
    <xdr:pic>
      <xdr:nvPicPr>
        <xdr:cNvPr id="46" name="Imagen 45"/>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00750" y="299727939"/>
          <a:ext cx="6441281" cy="2786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107156</xdr:colOff>
      <xdr:row>364</xdr:row>
      <xdr:rowOff>1000126</xdr:rowOff>
    </xdr:from>
    <xdr:to>
      <xdr:col>2</xdr:col>
      <xdr:colOff>1976437</xdr:colOff>
      <xdr:row>365</xdr:row>
      <xdr:rowOff>2362203</xdr:rowOff>
    </xdr:to>
    <xdr:pic>
      <xdr:nvPicPr>
        <xdr:cNvPr id="47" name="Imagen 46"/>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7156" y="299668407"/>
          <a:ext cx="5917406" cy="2814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71437</xdr:colOff>
      <xdr:row>215</xdr:row>
      <xdr:rowOff>35720</xdr:rowOff>
    </xdr:from>
    <xdr:to>
      <xdr:col>6</xdr:col>
      <xdr:colOff>1774031</xdr:colOff>
      <xdr:row>215</xdr:row>
      <xdr:rowOff>5155406</xdr:rowOff>
    </xdr:to>
    <xdr:graphicFrame macro="">
      <xdr:nvGraphicFramePr>
        <xdr:cNvPr id="35"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47626</xdr:colOff>
      <xdr:row>259</xdr:row>
      <xdr:rowOff>142875</xdr:rowOff>
    </xdr:from>
    <xdr:to>
      <xdr:col>6</xdr:col>
      <xdr:colOff>1793875</xdr:colOff>
      <xdr:row>259</xdr:row>
      <xdr:rowOff>5191124</xdr:rowOff>
    </xdr:to>
    <xdr:graphicFrame macro="">
      <xdr:nvGraphicFramePr>
        <xdr:cNvPr id="37"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59532</xdr:colOff>
      <xdr:row>260</xdr:row>
      <xdr:rowOff>11906</xdr:rowOff>
    </xdr:from>
    <xdr:to>
      <xdr:col>6</xdr:col>
      <xdr:colOff>1785937</xdr:colOff>
      <xdr:row>260</xdr:row>
      <xdr:rowOff>4512469</xdr:rowOff>
    </xdr:to>
    <xdr:graphicFrame macro="">
      <xdr:nvGraphicFramePr>
        <xdr:cNvPr id="3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59531</xdr:colOff>
      <xdr:row>198</xdr:row>
      <xdr:rowOff>94126</xdr:rowOff>
    </xdr:from>
    <xdr:to>
      <xdr:col>6</xdr:col>
      <xdr:colOff>1285875</xdr:colOff>
      <xdr:row>198</xdr:row>
      <xdr:rowOff>5093662</xdr:rowOff>
    </xdr:to>
    <xdr:pic>
      <xdr:nvPicPr>
        <xdr:cNvPr id="42" name="Imagen 41"/>
        <xdr:cNvPicPr>
          <a:picLocks noChangeAspect="1"/>
        </xdr:cNvPicPr>
      </xdr:nvPicPr>
      <xdr:blipFill>
        <a:blip xmlns:r="http://schemas.openxmlformats.org/officeDocument/2006/relationships" r:embed="rId25"/>
        <a:stretch>
          <a:fillRect/>
        </a:stretch>
      </xdr:blipFill>
      <xdr:spPr>
        <a:xfrm>
          <a:off x="59531" y="211465782"/>
          <a:ext cx="12334875" cy="4999536"/>
        </a:xfrm>
        <a:prstGeom prst="rect">
          <a:avLst/>
        </a:prstGeom>
      </xdr:spPr>
    </xdr:pic>
    <xdr:clientData/>
  </xdr:twoCellAnchor>
  <xdr:twoCellAnchor editAs="oneCell">
    <xdr:from>
      <xdr:col>0</xdr:col>
      <xdr:colOff>0</xdr:colOff>
      <xdr:row>333</xdr:row>
      <xdr:rowOff>0</xdr:rowOff>
    </xdr:from>
    <xdr:to>
      <xdr:col>0</xdr:col>
      <xdr:colOff>304800</xdr:colOff>
      <xdr:row>333</xdr:row>
      <xdr:rowOff>304800</xdr:rowOff>
    </xdr:to>
    <xdr:sp macro="" textlink="">
      <xdr:nvSpPr>
        <xdr:cNvPr id="1025" name="AutoShape 1" descr="blob:https://web.whatsapp.com/1b5430b0-e2ef-4ca3-b315-bda6589e9612"/>
        <xdr:cNvSpPr>
          <a:spLocks noChangeAspect="1" noChangeArrowheads="1"/>
        </xdr:cNvSpPr>
      </xdr:nvSpPr>
      <xdr:spPr bwMode="auto">
        <a:xfrm>
          <a:off x="0" y="33340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334</xdr:row>
      <xdr:rowOff>14287</xdr:rowOff>
    </xdr:from>
    <xdr:to>
      <xdr:col>6</xdr:col>
      <xdr:colOff>1785938</xdr:colOff>
      <xdr:row>334</xdr:row>
      <xdr:rowOff>2440781</xdr:rowOff>
    </xdr:to>
    <xdr:pic>
      <xdr:nvPicPr>
        <xdr:cNvPr id="3" name="Imagen 2"/>
        <xdr:cNvPicPr>
          <a:picLocks noChangeAspect="1"/>
        </xdr:cNvPicPr>
      </xdr:nvPicPr>
      <xdr:blipFill>
        <a:blip xmlns:r="http://schemas.openxmlformats.org/officeDocument/2006/relationships" r:embed="rId26"/>
        <a:stretch>
          <a:fillRect/>
        </a:stretch>
      </xdr:blipFill>
      <xdr:spPr>
        <a:xfrm>
          <a:off x="0" y="333996506"/>
          <a:ext cx="12894469" cy="2426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riz%20Rendici&#243;n%20de%20Cuentas%202024_Planificaci&#243;n-Segundo%20Trimest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DAF%20-%202&#186;%20TRIMESTRE%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gfin08\GERENCIA%20FINANCIERA\04%20UTA\INFORMES%20TRIMESTRALES%20A&#209;O%202024%20-%20UTA\SDAF%20-%202&#186;%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 val="ODS"/>
      <sheetName val="PND"/>
      <sheetName val="POI 2024"/>
      <sheetName val="EJECUCION PRESUPUESTARIA"/>
    </sheetNames>
    <sheetDataSet>
      <sheetData sheetId="0"/>
      <sheetData sheetId="1"/>
      <sheetData sheetId="2"/>
      <sheetData sheetId="3">
        <row r="4">
          <cell r="D4" t="str">
            <v>Ejecutado</v>
          </cell>
          <cell r="I4" t="str">
            <v>Ejecutado</v>
          </cell>
          <cell r="N4" t="str">
            <v>Ejecutado</v>
          </cell>
          <cell r="S4" t="str">
            <v>Ejecutado</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00">
          <cell r="I100" t="str">
            <v>Ejecución</v>
          </cell>
          <cell r="J100" t="str">
            <v>Verificación</v>
          </cell>
          <cell r="K100" t="str">
            <v>Finiquitado</v>
          </cell>
        </row>
        <row r="101">
          <cell r="I101">
            <v>10</v>
          </cell>
          <cell r="J101">
            <v>2</v>
          </cell>
          <cell r="K101">
            <v>1</v>
          </cell>
        </row>
        <row r="128">
          <cell r="C128" t="str">
            <v>SERVICIOS PERSONALES</v>
          </cell>
          <cell r="D128">
            <v>168543414241</v>
          </cell>
          <cell r="E128">
            <v>37124097249</v>
          </cell>
          <cell r="F128">
            <v>37578544059</v>
          </cell>
          <cell r="G128">
            <v>93840772933</v>
          </cell>
        </row>
        <row r="134">
          <cell r="C134" t="str">
            <v>SERVICIOS NO PERSONALES</v>
          </cell>
          <cell r="D134">
            <v>104790660387</v>
          </cell>
          <cell r="E134">
            <v>4887696661</v>
          </cell>
          <cell r="F134">
            <v>12733391835</v>
          </cell>
          <cell r="G134">
            <v>87169571891</v>
          </cell>
        </row>
        <row r="143">
          <cell r="C143" t="str">
            <v>BIENES DE CONSUMO E INSUMOS</v>
          </cell>
          <cell r="D143">
            <v>15027530305</v>
          </cell>
          <cell r="E143">
            <v>770556295</v>
          </cell>
          <cell r="F143">
            <v>2295573035</v>
          </cell>
          <cell r="G143">
            <v>11961400975</v>
          </cell>
        </row>
        <row r="151">
          <cell r="C151" t="str">
            <v>BIENES DE CAMBIO</v>
          </cell>
          <cell r="D151">
            <v>315000000</v>
          </cell>
          <cell r="F151">
            <v>0</v>
          </cell>
          <cell r="G151">
            <v>315000000</v>
          </cell>
        </row>
        <row r="152">
          <cell r="C152" t="str">
            <v>INVERSION FISICA</v>
          </cell>
          <cell r="D152">
            <v>146624797759</v>
          </cell>
          <cell r="E152">
            <v>1322667770</v>
          </cell>
          <cell r="F152">
            <v>2063392154</v>
          </cell>
          <cell r="G152">
            <v>143238737835</v>
          </cell>
        </row>
        <row r="160">
          <cell r="C160" t="str">
            <v>TRANSFERENCIAS</v>
          </cell>
          <cell r="D160">
            <v>35548127164</v>
          </cell>
          <cell r="E160">
            <v>7103139711</v>
          </cell>
          <cell r="F160">
            <v>8793996486</v>
          </cell>
          <cell r="G160">
            <v>19650990967</v>
          </cell>
        </row>
        <row r="164">
          <cell r="C164" t="str">
            <v xml:space="preserve">OTROS GASTOS   </v>
          </cell>
          <cell r="D164">
            <v>18885830727</v>
          </cell>
          <cell r="E164">
            <v>13359127949</v>
          </cell>
          <cell r="F164">
            <v>3550899322</v>
          </cell>
          <cell r="G164">
            <v>1975803456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30">
          <cell r="C130" t="str">
            <v>SERVICIOS PERSONALES</v>
          </cell>
          <cell r="F130">
            <v>37498319893</v>
          </cell>
        </row>
        <row r="136">
          <cell r="C136" t="str">
            <v>SERVICIOS NO PERSONALES</v>
          </cell>
          <cell r="F136">
            <v>17197878038</v>
          </cell>
        </row>
        <row r="145">
          <cell r="C145" t="str">
            <v>BIENES DE CONSUMO E INSUMOS</v>
          </cell>
          <cell r="F145">
            <v>2804540194</v>
          </cell>
        </row>
        <row r="153">
          <cell r="C153" t="str">
            <v>INVERSION FISICA</v>
          </cell>
          <cell r="F153">
            <v>7023225465</v>
          </cell>
        </row>
        <row r="161">
          <cell r="C161" t="str">
            <v>TRANSFERENCIAS</v>
          </cell>
          <cell r="F161">
            <v>6614949449</v>
          </cell>
        </row>
        <row r="165">
          <cell r="C165" t="str">
            <v xml:space="preserve">OTROS GASTOS   </v>
          </cell>
          <cell r="F165">
            <v>268873875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eteorologia.gov.py/nivel-rio/vermas_convencional.php?code=2000086029" TargetMode="External"/><Relationship Id="rId18" Type="http://schemas.openxmlformats.org/officeDocument/2006/relationships/hyperlink" Target="http://www.dinac.gov.py/v3/index.php/dinac/subdirecciones/sub-direccion-de-seguridad-de-la-aviacion-civil" TargetMode="External"/><Relationship Id="rId26" Type="http://schemas.openxmlformats.org/officeDocument/2006/relationships/hyperlink" Target="https://www.meteorologia.gov.py/wp-content/uploads/2024/05/Resumen_itaipu.pdf" TargetMode="External"/><Relationship Id="rId39" Type="http://schemas.openxmlformats.org/officeDocument/2006/relationships/hyperlink" Target="https://www.meteorologia.gov.py/radar/" TargetMode="External"/><Relationship Id="rId21" Type="http://schemas.openxmlformats.org/officeDocument/2006/relationships/hyperlink" Target="http://www.dinac.gov.py/v3/index.php/dinac/subdirecciones/sub-direccion-de-navegacion-aerea/item/2422-politica-y-objetivos-de-calidad-de-la-gnna%5d" TargetMode="External"/><Relationship Id="rId34" Type="http://schemas.openxmlformats.org/officeDocument/2006/relationships/hyperlink" Target="https://www.meteorologia.gov.py/wp-content/uploads/2023/04/" TargetMode="External"/><Relationship Id="rId42" Type="http://schemas.openxmlformats.org/officeDocument/2006/relationships/drawing" Target="../drawings/drawing1.xml"/><Relationship Id="rId7" Type="http://schemas.openxmlformats.org/officeDocument/2006/relationships/hyperlink" Target="https://www.dinac.gov.py/v3/index.php/transparencia-y-anticorrupcion-dinac/rendicion-de-cuentas-al-ciudadano/item/2975-resolucion-n-300-2024" TargetMode="External"/><Relationship Id="rId2" Type="http://schemas.openxmlformats.org/officeDocument/2006/relationships/hyperlink" Target="https://transparencia.senac.gov.py/" TargetMode="External"/><Relationship Id="rId16" Type="http://schemas.openxmlformats.org/officeDocument/2006/relationships/hyperlink" Target="http://www.dinac.gov.py/v3/index.php/transparencia-y-anticorrupcion-dinac/ley-5282-14-art-8-acceso-a-la-informacion-publica" TargetMode="External"/><Relationship Id="rId20" Type="http://schemas.openxmlformats.org/officeDocument/2006/relationships/hyperlink" Target="http://www.dinac.gov.py/v3/index.php/dinac/subdirecciones/sub-direccion-de-transporte-aereo" TargetMode="External"/><Relationship Id="rId29" Type="http://schemas.openxmlformats.org/officeDocument/2006/relationships/hyperlink" Target="https://www.meteorologia.gov.py/emas/" TargetMode="External"/><Relationship Id="rId41" Type="http://schemas.openxmlformats.org/officeDocument/2006/relationships/printerSettings" Target="../printerSettings/printerSettings1.bin"/><Relationship Id="rId1" Type="http://schemas.openxmlformats.org/officeDocument/2006/relationships/hyperlink" Target="https://transparencia.senac.gov.py/" TargetMode="External"/><Relationship Id="rId6" Type="http://schemas.openxmlformats.org/officeDocument/2006/relationships/hyperlink" Target="https://www.dinac.gov.py/v3/index.php/transparencia-y-anticorrupcion-dinac/rendicion-de-cuentas-al-ciudadano/item/2976-resolucion-n-241-2024" TargetMode="External"/><Relationship Id="rId11" Type="http://schemas.openxmlformats.org/officeDocument/2006/relationships/hyperlink" Target="https://pyenresultados.rindiendocuentas.gov.py/PerfilEntidad?codEntidad=25-5&amp;codEntidad=25-5" TargetMode="External"/><Relationship Id="rId24" Type="http://schemas.openxmlformats.org/officeDocument/2006/relationships/hyperlink" Target="https://www.meteorologia.gov.py/wp-content/uploads/2024/06/anuario_climatologico_2023_DSC.pdf" TargetMode="External"/><Relationship Id="rId32" Type="http://schemas.openxmlformats.org/officeDocument/2006/relationships/hyperlink" Target="https://www.meteorologia.gov.py/publicaciones/" TargetMode="External"/><Relationship Id="rId37" Type="http://schemas.openxmlformats.org/officeDocument/2006/relationships/hyperlink" Target="https://www.meteorologia.gov.py/emas/" TargetMode="External"/><Relationship Id="rId40" Type="http://schemas.openxmlformats.org/officeDocument/2006/relationships/hyperlink" Target="http://www.meteorologia.gov.py/" TargetMode="External"/><Relationship Id="rId5" Type="http://schemas.openxmlformats.org/officeDocument/2006/relationships/hyperlink" Target="https://informacionpublica.paraguay.gov.py/" TargetMode="External"/><Relationship Id="rId15" Type="http://schemas.openxmlformats.org/officeDocument/2006/relationships/hyperlink" Target="http://www.dinac.gov.py/v3/index.php/transparencia-y-anticorrupcion-dinac/ley-5282-14-art-8-acceso-a-la-informacion-publica" TargetMode="External"/><Relationship Id="rId23" Type="http://schemas.openxmlformats.org/officeDocument/2006/relationships/hyperlink" Target="https://www.contrataciones.gov.py/licitaciones/adjudicacion/Adjudicaci&#243;n%20de%20la%20Licitaci&#243;n%20440179%20-%20adquisici&#243;n%20de%20impresos%20y%20formularios%20para%20la%20DMHesumen-adjudicacion.html" TargetMode="External"/><Relationship Id="rId28" Type="http://schemas.openxmlformats.org/officeDocument/2006/relationships/hyperlink" Target="https://www.meteorologia.gov.py/wp-content/uploads/2024/06/precip_diaria-4.pdf" TargetMode="External"/><Relationship Id="rId36" Type="http://schemas.openxmlformats.org/officeDocument/2006/relationships/hyperlink" Target="https://www.meteorologia.gov.py/sinop/" TargetMode="External"/><Relationship Id="rId10" Type="http://schemas.openxmlformats.org/officeDocument/2006/relationships/hyperlink" Target="http://www.dinac.gov.py/v3/index.php/transparencia-y-anticorrupcion-dinac/rendicion-de-cuentas-al-ciudadano" TargetMode="External"/><Relationship Id="rId19" Type="http://schemas.openxmlformats.org/officeDocument/2006/relationships/hyperlink" Target="http://www.dinac.gov.py/v3/index.php/dinac/subdirecciones/sub-direccion-de-normas-de-vuelo/item/57-subdireccion-de-normas-de-vuelo" TargetMode="External"/><Relationship Id="rId31" Type="http://schemas.openxmlformats.org/officeDocument/2006/relationships/hyperlink" Target="https://drive.google.com/drive/folders/1iFeevP6dZRy4eJxWqEPRNnNMwU1ZXIRf?usp=share_link" TargetMode="External"/><Relationship Id="rId4" Type="http://schemas.openxmlformats.org/officeDocument/2006/relationships/hyperlink" Target="https://informacionpublica.paraguay.gov.py/" TargetMode="External"/><Relationship Id="rId9" Type="http://schemas.openxmlformats.org/officeDocument/2006/relationships/hyperlink" Target="https://denuncias.gov.py/portal-publico" TargetMode="External"/><Relationship Id="rId14" Type="http://schemas.openxmlformats.org/officeDocument/2006/relationships/hyperlink" Target="http://www.dinac.gov.py/v3/index.php/transparencia-y-anticorrupcion-dinac/ley-5282-14-art-8-acceso-a-la-informacion-publica" TargetMode="External"/><Relationship Id="rId22" Type="http://schemas.openxmlformats.org/officeDocument/2006/relationships/hyperlink" Target="https://www.contrataciones.gov.py/licitaciones/adjudicacionAdjudicaci&#243;n%20de%20la%20Licitaci&#243;n%20440035%20-%20servicio%20de%20desmontaje,%20montaje%20y%20puesta%20en%20funcionamiento%20de%20datacenter%20CGTICadjudicacion.html" TargetMode="External"/><Relationship Id="rId27" Type="http://schemas.openxmlformats.org/officeDocument/2006/relationships/hyperlink" Target="https://www.meteorologia.gov.py/wp-content/uploads/2024/07/trimestral_pronos_JAS2024.pdf" TargetMode="External"/><Relationship Id="rId30" Type="http://schemas.openxmlformats.org/officeDocument/2006/relationships/hyperlink" Target="https://www.meteorologia.gov.py/sinop/" TargetMode="External"/><Relationship Id="rId35" Type="http://schemas.openxmlformats.org/officeDocument/2006/relationships/hyperlink" Target="https://www.meteorologia.gov.py/publicaciones/" TargetMode="External"/><Relationship Id="rId8" Type="http://schemas.openxmlformats.org/officeDocument/2006/relationships/hyperlink" Target="http://www.dinac.gov.py/v3/index.php/transparencia-y-anticorrupcion-dinac/informacion-publica-ley-5189-2014" TargetMode="External"/><Relationship Id="rId3" Type="http://schemas.openxmlformats.org/officeDocument/2006/relationships/hyperlink" Target="https://informacionpublica.paraguay.gov.py/" TargetMode="External"/><Relationship Id="rId12" Type="http://schemas.openxmlformats.org/officeDocument/2006/relationships/hyperlink" Target="https://pyenresultados.rindiendocuentas.gov.py/PerfilEntidad?codEntidad=25-5&amp;codEntidad=25-5" TargetMode="External"/><Relationship Id="rId17" Type="http://schemas.openxmlformats.org/officeDocument/2006/relationships/hyperlink" Target="http://www.dinac.gov.py/v3/index.php/transparencia-y-anticorrupcion-dinac/ley-5282-14-art-8-acceso-a-la-informacion-publica" TargetMode="External"/><Relationship Id="rId25" Type="http://schemas.openxmlformats.org/officeDocument/2006/relationships/hyperlink" Target="https://www.meteorologia.gov.py/wp-content/uploads/2024/06/01_Boletin_Agro_MAY.pdf" TargetMode="External"/><Relationship Id="rId33" Type="http://schemas.openxmlformats.org/officeDocument/2006/relationships/hyperlink" Target="https://www.redemet.aer.mil.br/" TargetMode="External"/><Relationship Id="rId38" Type="http://schemas.openxmlformats.org/officeDocument/2006/relationships/hyperlink" Target="https://www.meteorologia.gov.py/satelite-goes-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0"/>
  <sheetViews>
    <sheetView tabSelected="1" view="pageBreakPreview" topLeftCell="A345" zoomScale="80" zoomScaleNormal="70" zoomScaleSheetLayoutView="80" workbookViewId="0">
      <selection activeCell="J345" sqref="J345"/>
    </sheetView>
  </sheetViews>
  <sheetFormatPr baseColWidth="10" defaultColWidth="9.140625" defaultRowHeight="15"/>
  <cols>
    <col min="1" max="1" width="29.85546875" style="12" customWidth="1"/>
    <col min="2" max="2" width="30.85546875" style="12" customWidth="1"/>
    <col min="3" max="3" width="29.85546875" style="18" customWidth="1"/>
    <col min="4" max="4" width="23.28515625" style="12" customWidth="1"/>
    <col min="5" max="5" width="26.7109375" style="12" customWidth="1"/>
    <col min="6" max="6" width="26.140625" style="12" customWidth="1"/>
    <col min="7" max="7" width="27.5703125" style="12" customWidth="1"/>
    <col min="8" max="16384" width="9.140625" style="1"/>
  </cols>
  <sheetData>
    <row r="1" spans="1:7" ht="15" customHeight="1">
      <c r="A1" s="74"/>
      <c r="B1" s="397" t="s">
        <v>463</v>
      </c>
      <c r="C1" s="397"/>
      <c r="D1" s="397"/>
      <c r="E1" s="397"/>
      <c r="F1" s="75"/>
      <c r="G1" s="76"/>
    </row>
    <row r="2" spans="1:7" ht="15" customHeight="1">
      <c r="A2" s="77"/>
      <c r="B2" s="398"/>
      <c r="C2" s="398"/>
      <c r="D2" s="398"/>
      <c r="E2" s="398"/>
      <c r="F2" s="78"/>
      <c r="G2" s="79"/>
    </row>
    <row r="3" spans="1:7" ht="15" customHeight="1">
      <c r="A3" s="77"/>
      <c r="B3" s="398"/>
      <c r="C3" s="398"/>
      <c r="D3" s="398"/>
      <c r="E3" s="398"/>
      <c r="F3" s="78"/>
      <c r="G3" s="79"/>
    </row>
    <row r="4" spans="1:7" ht="15.75" customHeight="1" thickBot="1">
      <c r="A4" s="80"/>
      <c r="B4" s="399"/>
      <c r="C4" s="399"/>
      <c r="D4" s="399"/>
      <c r="E4" s="399"/>
      <c r="F4" s="81"/>
      <c r="G4" s="82"/>
    </row>
    <row r="5" spans="1:7">
      <c r="A5" s="319" t="s">
        <v>76</v>
      </c>
      <c r="B5" s="320"/>
      <c r="C5" s="320"/>
      <c r="D5" s="320"/>
      <c r="E5" s="320"/>
      <c r="F5" s="320"/>
      <c r="G5" s="321"/>
    </row>
    <row r="6" spans="1:7" ht="15.75" thickBot="1">
      <c r="A6" s="322"/>
      <c r="B6" s="323"/>
      <c r="C6" s="323"/>
      <c r="D6" s="323"/>
      <c r="E6" s="323"/>
      <c r="F6" s="323"/>
      <c r="G6" s="324"/>
    </row>
    <row r="7" spans="1:7" ht="15" customHeight="1">
      <c r="A7" s="337" t="s">
        <v>300</v>
      </c>
      <c r="B7" s="338"/>
      <c r="C7" s="338"/>
      <c r="D7" s="338"/>
      <c r="E7" s="338"/>
      <c r="F7" s="338"/>
      <c r="G7" s="339"/>
    </row>
    <row r="8" spans="1:7" ht="15" customHeight="1">
      <c r="A8" s="340"/>
      <c r="B8" s="341"/>
      <c r="C8" s="341"/>
      <c r="D8" s="341"/>
      <c r="E8" s="341"/>
      <c r="F8" s="341"/>
      <c r="G8" s="342"/>
    </row>
    <row r="9" spans="1:7" ht="18.75">
      <c r="A9" s="252" t="s">
        <v>0</v>
      </c>
      <c r="B9" s="253"/>
      <c r="C9" s="253"/>
      <c r="D9" s="253"/>
      <c r="E9" s="253"/>
      <c r="F9" s="253"/>
      <c r="G9" s="254"/>
    </row>
    <row r="10" spans="1:7" ht="18.75">
      <c r="A10" s="13" t="s">
        <v>1</v>
      </c>
      <c r="B10" s="373" t="s">
        <v>76</v>
      </c>
      <c r="C10" s="374"/>
      <c r="D10" s="374"/>
      <c r="E10" s="374"/>
      <c r="F10" s="374"/>
      <c r="G10" s="375"/>
    </row>
    <row r="11" spans="1:7" ht="18.75">
      <c r="A11" s="329" t="s">
        <v>516</v>
      </c>
      <c r="B11" s="330"/>
      <c r="C11" s="330"/>
      <c r="D11" s="330"/>
      <c r="E11" s="330"/>
      <c r="F11" s="330"/>
      <c r="G11" s="331"/>
    </row>
    <row r="12" spans="1:7" ht="18.75">
      <c r="A12" s="185" t="s">
        <v>2</v>
      </c>
      <c r="B12" s="186"/>
      <c r="C12" s="186"/>
      <c r="D12" s="186"/>
      <c r="E12" s="186"/>
      <c r="F12" s="186"/>
      <c r="G12" s="187"/>
    </row>
    <row r="13" spans="1:7" ht="15" customHeight="1">
      <c r="A13" s="376" t="s">
        <v>305</v>
      </c>
      <c r="B13" s="376"/>
      <c r="C13" s="376"/>
      <c r="D13" s="376"/>
      <c r="E13" s="376"/>
      <c r="F13" s="376"/>
      <c r="G13" s="376"/>
    </row>
    <row r="14" spans="1:7" ht="15" hidden="1" customHeight="1">
      <c r="A14" s="44"/>
      <c r="B14" s="44"/>
      <c r="C14" s="44"/>
      <c r="D14" s="44"/>
      <c r="E14" s="44"/>
      <c r="F14" s="44"/>
      <c r="G14" s="44"/>
    </row>
    <row r="15" spans="1:7" ht="15" hidden="1" customHeight="1">
      <c r="A15" s="44"/>
      <c r="B15" s="44"/>
      <c r="C15" s="44"/>
      <c r="D15" s="44"/>
      <c r="E15" s="44"/>
      <c r="F15" s="44"/>
      <c r="G15" s="44"/>
    </row>
    <row r="16" spans="1:7" s="2" customFormat="1" ht="18.75">
      <c r="A16" s="252" t="s">
        <v>378</v>
      </c>
      <c r="B16" s="253"/>
      <c r="C16" s="253"/>
      <c r="D16" s="253"/>
      <c r="E16" s="253"/>
      <c r="F16" s="253"/>
      <c r="G16" s="254"/>
    </row>
    <row r="17" spans="1:7" s="2" customFormat="1">
      <c r="A17" s="332" t="s">
        <v>317</v>
      </c>
      <c r="B17" s="333"/>
      <c r="C17" s="333"/>
      <c r="D17" s="333"/>
      <c r="E17" s="333"/>
      <c r="F17" s="333"/>
      <c r="G17" s="334"/>
    </row>
    <row r="18" spans="1:7" ht="15.75">
      <c r="A18" s="14" t="s">
        <v>3</v>
      </c>
      <c r="B18" s="275" t="s">
        <v>4</v>
      </c>
      <c r="C18" s="276"/>
      <c r="D18" s="277" t="s">
        <v>5</v>
      </c>
      <c r="E18" s="278"/>
      <c r="F18" s="277" t="s">
        <v>6</v>
      </c>
      <c r="G18" s="278"/>
    </row>
    <row r="19" spans="1:7" ht="15" customHeight="1">
      <c r="A19" s="6">
        <v>1</v>
      </c>
      <c r="B19" s="383" t="s">
        <v>77</v>
      </c>
      <c r="C19" s="384"/>
      <c r="D19" s="385" t="s">
        <v>152</v>
      </c>
      <c r="E19" s="386"/>
      <c r="F19" s="343" t="s">
        <v>90</v>
      </c>
      <c r="G19" s="344"/>
    </row>
    <row r="20" spans="1:7" ht="15" customHeight="1">
      <c r="A20" s="6">
        <f>A19+1</f>
        <v>2</v>
      </c>
      <c r="B20" s="244" t="s">
        <v>77</v>
      </c>
      <c r="C20" s="245"/>
      <c r="D20" s="250" t="s">
        <v>87</v>
      </c>
      <c r="E20" s="251"/>
      <c r="F20" s="343" t="s">
        <v>91</v>
      </c>
      <c r="G20" s="344"/>
    </row>
    <row r="21" spans="1:7" ht="15" customHeight="1">
      <c r="A21" s="6">
        <f t="shared" ref="A21:A35" si="0">A20+1</f>
        <v>3</v>
      </c>
      <c r="B21" s="335" t="s">
        <v>113</v>
      </c>
      <c r="C21" s="336"/>
      <c r="D21" s="250" t="s">
        <v>97</v>
      </c>
      <c r="E21" s="251"/>
      <c r="F21" s="244" t="s">
        <v>96</v>
      </c>
      <c r="G21" s="245"/>
    </row>
    <row r="22" spans="1:7" ht="15" customHeight="1">
      <c r="A22" s="6">
        <f t="shared" si="0"/>
        <v>4</v>
      </c>
      <c r="B22" s="244" t="s">
        <v>78</v>
      </c>
      <c r="C22" s="245"/>
      <c r="D22" s="250" t="s">
        <v>88</v>
      </c>
      <c r="E22" s="251"/>
      <c r="F22" s="244" t="s">
        <v>92</v>
      </c>
      <c r="G22" s="245"/>
    </row>
    <row r="23" spans="1:7" s="20" customFormat="1" ht="15" customHeight="1">
      <c r="A23" s="6">
        <f t="shared" si="0"/>
        <v>5</v>
      </c>
      <c r="B23" s="244" t="s">
        <v>79</v>
      </c>
      <c r="C23" s="245"/>
      <c r="D23" s="387" t="s">
        <v>218</v>
      </c>
      <c r="E23" s="388"/>
      <c r="F23" s="387" t="s">
        <v>217</v>
      </c>
      <c r="G23" s="388"/>
    </row>
    <row r="24" spans="1:7" ht="15" customHeight="1">
      <c r="A24" s="6">
        <f t="shared" si="0"/>
        <v>6</v>
      </c>
      <c r="B24" s="19" t="s">
        <v>154</v>
      </c>
      <c r="C24" s="17"/>
      <c r="D24" s="379" t="s">
        <v>155</v>
      </c>
      <c r="E24" s="380"/>
      <c r="F24" s="381" t="s">
        <v>153</v>
      </c>
      <c r="G24" s="382"/>
    </row>
    <row r="25" spans="1:7" ht="15" customHeight="1">
      <c r="A25" s="6">
        <f t="shared" si="0"/>
        <v>7</v>
      </c>
      <c r="B25" s="244" t="s">
        <v>80</v>
      </c>
      <c r="C25" s="245"/>
      <c r="D25" s="288" t="s">
        <v>163</v>
      </c>
      <c r="E25" s="289"/>
      <c r="F25" s="284" t="s">
        <v>164</v>
      </c>
      <c r="G25" s="285"/>
    </row>
    <row r="26" spans="1:7" ht="15" customHeight="1">
      <c r="A26" s="6">
        <f t="shared" si="0"/>
        <v>8</v>
      </c>
      <c r="B26" s="244" t="s">
        <v>81</v>
      </c>
      <c r="C26" s="245"/>
      <c r="D26" s="286" t="s">
        <v>162</v>
      </c>
      <c r="E26" s="287"/>
      <c r="F26" s="377" t="s">
        <v>161</v>
      </c>
      <c r="G26" s="378"/>
    </row>
    <row r="27" spans="1:7" ht="15" customHeight="1">
      <c r="A27" s="6">
        <f t="shared" si="0"/>
        <v>9</v>
      </c>
      <c r="B27" s="244" t="s">
        <v>82</v>
      </c>
      <c r="C27" s="245"/>
      <c r="D27" s="279" t="s">
        <v>156</v>
      </c>
      <c r="E27" s="280"/>
      <c r="F27" s="244" t="s">
        <v>93</v>
      </c>
      <c r="G27" s="245"/>
    </row>
    <row r="28" spans="1:7" ht="15" customHeight="1">
      <c r="A28" s="345">
        <f t="shared" si="0"/>
        <v>10</v>
      </c>
      <c r="B28" s="236" t="s">
        <v>83</v>
      </c>
      <c r="C28" s="237"/>
      <c r="D28" s="248" t="s">
        <v>248</v>
      </c>
      <c r="E28" s="249"/>
      <c r="F28" s="246" t="s">
        <v>249</v>
      </c>
      <c r="G28" s="247"/>
    </row>
    <row r="29" spans="1:7" s="20" customFormat="1" ht="16.5" customHeight="1">
      <c r="A29" s="346"/>
      <c r="B29" s="238"/>
      <c r="C29" s="239"/>
      <c r="D29" s="248" t="s">
        <v>250</v>
      </c>
      <c r="E29" s="249"/>
      <c r="F29" s="246" t="s">
        <v>251</v>
      </c>
      <c r="G29" s="247"/>
    </row>
    <row r="30" spans="1:7" ht="15" customHeight="1">
      <c r="A30" s="6">
        <f>A28+1</f>
        <v>11</v>
      </c>
      <c r="B30" s="244" t="s">
        <v>84</v>
      </c>
      <c r="C30" s="245"/>
      <c r="D30" s="250" t="s">
        <v>89</v>
      </c>
      <c r="E30" s="251"/>
      <c r="F30" s="244" t="s">
        <v>94</v>
      </c>
      <c r="G30" s="245"/>
    </row>
    <row r="31" spans="1:7" ht="15" customHeight="1">
      <c r="A31" s="6">
        <f t="shared" si="0"/>
        <v>12</v>
      </c>
      <c r="B31" s="244" t="s">
        <v>85</v>
      </c>
      <c r="C31" s="245"/>
      <c r="D31" s="325" t="s">
        <v>312</v>
      </c>
      <c r="E31" s="326"/>
      <c r="F31" s="327" t="s">
        <v>310</v>
      </c>
      <c r="G31" s="328"/>
    </row>
    <row r="32" spans="1:7" ht="15" customHeight="1">
      <c r="A32" s="6">
        <f t="shared" si="0"/>
        <v>13</v>
      </c>
      <c r="B32" s="244" t="s">
        <v>86</v>
      </c>
      <c r="C32" s="245"/>
      <c r="D32" s="232" t="s">
        <v>160</v>
      </c>
      <c r="E32" s="233"/>
      <c r="F32" s="244" t="s">
        <v>95</v>
      </c>
      <c r="G32" s="245"/>
    </row>
    <row r="33" spans="1:7" s="20" customFormat="1" ht="15" customHeight="1">
      <c r="A33" s="6">
        <f t="shared" si="0"/>
        <v>14</v>
      </c>
      <c r="B33" s="230" t="s">
        <v>157</v>
      </c>
      <c r="C33" s="231"/>
      <c r="D33" s="232" t="s">
        <v>158</v>
      </c>
      <c r="E33" s="233"/>
      <c r="F33" s="230" t="s">
        <v>159</v>
      </c>
      <c r="G33" s="231"/>
    </row>
    <row r="34" spans="1:7" s="20" customFormat="1" ht="15" customHeight="1">
      <c r="A34" s="6">
        <f t="shared" si="0"/>
        <v>15</v>
      </c>
      <c r="B34" s="55" t="s">
        <v>301</v>
      </c>
      <c r="C34" s="54"/>
      <c r="D34" s="234" t="s">
        <v>311</v>
      </c>
      <c r="E34" s="235"/>
      <c r="F34" s="55" t="s">
        <v>303</v>
      </c>
      <c r="G34" s="54"/>
    </row>
    <row r="35" spans="1:7" ht="15" customHeight="1">
      <c r="A35" s="6">
        <f t="shared" si="0"/>
        <v>16</v>
      </c>
      <c r="B35" s="273" t="s">
        <v>302</v>
      </c>
      <c r="C35" s="274"/>
      <c r="D35" s="234" t="s">
        <v>313</v>
      </c>
      <c r="E35" s="235"/>
      <c r="F35" s="273" t="s">
        <v>304</v>
      </c>
      <c r="G35" s="274"/>
    </row>
    <row r="36" spans="1:7">
      <c r="A36" s="267" t="s">
        <v>43</v>
      </c>
      <c r="B36" s="268"/>
      <c r="C36" s="268"/>
      <c r="D36" s="269"/>
      <c r="E36" s="241">
        <v>17</v>
      </c>
      <c r="F36" s="242"/>
      <c r="G36" s="243"/>
    </row>
    <row r="37" spans="1:7" ht="15.75" customHeight="1">
      <c r="A37" s="270" t="s">
        <v>45</v>
      </c>
      <c r="B37" s="271"/>
      <c r="C37" s="271"/>
      <c r="D37" s="272"/>
      <c r="E37" s="241">
        <v>6</v>
      </c>
      <c r="F37" s="242"/>
      <c r="G37" s="243"/>
    </row>
    <row r="38" spans="1:7" ht="15.75" customHeight="1">
      <c r="A38" s="270" t="s">
        <v>44</v>
      </c>
      <c r="B38" s="271"/>
      <c r="C38" s="271"/>
      <c r="D38" s="272"/>
      <c r="E38" s="241">
        <v>11</v>
      </c>
      <c r="F38" s="242"/>
      <c r="G38" s="243"/>
    </row>
    <row r="39" spans="1:7" ht="15.75" customHeight="1">
      <c r="A39" s="270" t="s">
        <v>47</v>
      </c>
      <c r="B39" s="271"/>
      <c r="C39" s="271"/>
      <c r="D39" s="272"/>
      <c r="E39" s="241">
        <v>12</v>
      </c>
      <c r="F39" s="242"/>
      <c r="G39" s="243"/>
    </row>
    <row r="40" spans="1:7" s="3" customFormat="1" ht="8.25" customHeight="1">
      <c r="A40" s="28"/>
      <c r="B40" s="28"/>
      <c r="C40" s="38"/>
      <c r="D40" s="28"/>
      <c r="E40" s="28"/>
      <c r="F40" s="28"/>
      <c r="G40" s="28"/>
    </row>
    <row r="41" spans="1:7" ht="18.75">
      <c r="A41" s="252" t="s">
        <v>66</v>
      </c>
      <c r="B41" s="253"/>
      <c r="C41" s="253"/>
      <c r="D41" s="253"/>
      <c r="E41" s="253"/>
      <c r="F41" s="253"/>
      <c r="G41" s="254"/>
    </row>
    <row r="42" spans="1:7" ht="16.5">
      <c r="A42" s="165" t="s">
        <v>73</v>
      </c>
      <c r="B42" s="166"/>
      <c r="C42" s="166"/>
      <c r="D42" s="166"/>
      <c r="E42" s="166"/>
      <c r="F42" s="166"/>
      <c r="G42" s="167"/>
    </row>
    <row r="43" spans="1:7">
      <c r="A43" s="281" t="s">
        <v>317</v>
      </c>
      <c r="B43" s="282"/>
      <c r="C43" s="282"/>
      <c r="D43" s="282"/>
      <c r="E43" s="282"/>
      <c r="F43" s="282"/>
      <c r="G43" s="283"/>
    </row>
    <row r="44" spans="1:7" ht="15.75" customHeight="1">
      <c r="A44" s="290" t="s">
        <v>74</v>
      </c>
      <c r="B44" s="291"/>
      <c r="C44" s="291"/>
      <c r="D44" s="291"/>
      <c r="E44" s="291"/>
      <c r="F44" s="291"/>
      <c r="G44" s="292"/>
    </row>
    <row r="45" spans="1:7" ht="15" customHeight="1">
      <c r="A45" s="281" t="s">
        <v>318</v>
      </c>
      <c r="B45" s="282"/>
      <c r="C45" s="282"/>
      <c r="D45" s="282"/>
      <c r="E45" s="282"/>
      <c r="F45" s="282"/>
      <c r="G45" s="283"/>
    </row>
    <row r="46" spans="1:7" ht="31.5">
      <c r="A46" s="53" t="s">
        <v>7</v>
      </c>
      <c r="B46" s="265" t="s">
        <v>49</v>
      </c>
      <c r="C46" s="266"/>
      <c r="D46" s="53" t="s">
        <v>8</v>
      </c>
      <c r="E46" s="265" t="s">
        <v>9</v>
      </c>
      <c r="F46" s="266"/>
      <c r="G46" s="10" t="s">
        <v>10</v>
      </c>
    </row>
    <row r="47" spans="1:7" ht="383.25" customHeight="1">
      <c r="A47" s="116" t="s">
        <v>350</v>
      </c>
      <c r="B47" s="159" t="s">
        <v>351</v>
      </c>
      <c r="C47" s="159"/>
      <c r="D47" s="117" t="s">
        <v>352</v>
      </c>
      <c r="E47" s="255" t="s">
        <v>353</v>
      </c>
      <c r="F47" s="256"/>
      <c r="G47" s="120" t="s">
        <v>354</v>
      </c>
    </row>
    <row r="48" spans="1:7" ht="201" customHeight="1">
      <c r="A48" s="261" t="s">
        <v>355</v>
      </c>
      <c r="B48" s="255" t="s">
        <v>356</v>
      </c>
      <c r="C48" s="256"/>
      <c r="D48" s="263" t="s">
        <v>530</v>
      </c>
      <c r="E48" s="257"/>
      <c r="F48" s="258"/>
      <c r="G48" s="121" t="s">
        <v>100</v>
      </c>
    </row>
    <row r="49" spans="1:7" ht="170.25" customHeight="1">
      <c r="A49" s="262"/>
      <c r="B49" s="259"/>
      <c r="C49" s="260"/>
      <c r="D49" s="264"/>
      <c r="E49" s="259"/>
      <c r="F49" s="260"/>
      <c r="G49" s="121" t="s">
        <v>357</v>
      </c>
    </row>
    <row r="50" spans="1:7" ht="345" customHeight="1">
      <c r="A50" s="116" t="s">
        <v>358</v>
      </c>
      <c r="B50" s="159" t="s">
        <v>359</v>
      </c>
      <c r="C50" s="159"/>
      <c r="D50" s="119" t="s">
        <v>360</v>
      </c>
      <c r="E50" s="159" t="s">
        <v>361</v>
      </c>
      <c r="F50" s="159"/>
      <c r="G50" s="121" t="s">
        <v>362</v>
      </c>
    </row>
    <row r="51" spans="1:7" ht="336" customHeight="1">
      <c r="A51" s="118" t="s">
        <v>363</v>
      </c>
      <c r="B51" s="263" t="s">
        <v>364</v>
      </c>
      <c r="C51" s="263"/>
      <c r="D51" s="427" t="s">
        <v>642</v>
      </c>
      <c r="E51" s="263" t="s">
        <v>365</v>
      </c>
      <c r="F51" s="263"/>
      <c r="G51" s="428" t="s">
        <v>366</v>
      </c>
    </row>
    <row r="52" spans="1:7" s="20" customFormat="1" ht="351" customHeight="1">
      <c r="A52" s="429"/>
      <c r="B52" s="430"/>
      <c r="C52" s="430"/>
      <c r="D52" s="430"/>
      <c r="E52" s="430"/>
      <c r="F52" s="430"/>
      <c r="G52" s="431"/>
    </row>
    <row r="53" spans="1:7" s="20" customFormat="1" ht="15" customHeight="1">
      <c r="A53" s="419"/>
      <c r="B53" s="42"/>
      <c r="C53" s="42"/>
      <c r="D53" s="42"/>
      <c r="E53" s="42"/>
      <c r="F53" s="42"/>
      <c r="G53" s="420"/>
    </row>
    <row r="54" spans="1:7" s="20" customFormat="1" ht="15" customHeight="1">
      <c r="A54" s="418" t="s">
        <v>324</v>
      </c>
      <c r="B54" s="42"/>
      <c r="C54" s="42"/>
      <c r="D54" s="42"/>
      <c r="E54" s="42"/>
      <c r="F54" s="42"/>
      <c r="G54" s="420"/>
    </row>
    <row r="55" spans="1:7" s="20" customFormat="1" ht="15" customHeight="1">
      <c r="A55" s="419" t="s">
        <v>325</v>
      </c>
      <c r="B55" s="42"/>
      <c r="C55" s="42"/>
      <c r="D55" s="42"/>
      <c r="E55" s="42"/>
      <c r="F55" s="42"/>
      <c r="G55" s="420"/>
    </row>
    <row r="56" spans="1:7" s="20" customFormat="1" ht="15" customHeight="1">
      <c r="A56" s="421" t="s">
        <v>326</v>
      </c>
      <c r="B56" s="42"/>
      <c r="C56" s="42"/>
      <c r="D56" s="42"/>
      <c r="E56" s="42"/>
      <c r="F56" s="42"/>
      <c r="G56" s="420"/>
    </row>
    <row r="57" spans="1:7" s="20" customFormat="1" ht="15" customHeight="1">
      <c r="A57" s="421" t="s">
        <v>327</v>
      </c>
      <c r="B57" s="42"/>
      <c r="C57" s="42"/>
      <c r="D57" s="42"/>
      <c r="E57" s="42"/>
      <c r="F57" s="42"/>
      <c r="G57" s="420"/>
    </row>
    <row r="58" spans="1:7" s="20" customFormat="1" ht="15" customHeight="1">
      <c r="A58" s="421" t="s">
        <v>328</v>
      </c>
      <c r="B58" s="42"/>
      <c r="C58" s="42"/>
      <c r="D58" s="42"/>
      <c r="E58" s="42"/>
      <c r="F58" s="42"/>
      <c r="G58" s="420"/>
    </row>
    <row r="59" spans="1:7" s="20" customFormat="1" ht="15" customHeight="1">
      <c r="A59" s="419" t="s">
        <v>329</v>
      </c>
      <c r="B59" s="42"/>
      <c r="C59" s="42"/>
      <c r="D59" s="42"/>
      <c r="E59" s="42"/>
      <c r="F59" s="42"/>
      <c r="G59" s="420"/>
    </row>
    <row r="60" spans="1:7" s="20" customFormat="1" ht="15" customHeight="1">
      <c r="A60" s="422" t="s">
        <v>330</v>
      </c>
      <c r="B60" s="423"/>
      <c r="C60" s="423"/>
      <c r="D60" s="423"/>
      <c r="E60" s="423"/>
      <c r="F60" s="423"/>
      <c r="G60" s="424"/>
    </row>
    <row r="61" spans="1:7" ht="18.75">
      <c r="A61" s="252" t="s">
        <v>67</v>
      </c>
      <c r="B61" s="253"/>
      <c r="C61" s="253"/>
      <c r="D61" s="253"/>
      <c r="E61" s="253"/>
      <c r="F61" s="253"/>
      <c r="G61" s="254"/>
    </row>
    <row r="62" spans="1:7" ht="16.5">
      <c r="A62" s="165" t="s">
        <v>165</v>
      </c>
      <c r="B62" s="166"/>
      <c r="C62" s="166"/>
      <c r="D62" s="166"/>
      <c r="E62" s="166"/>
      <c r="F62" s="166"/>
      <c r="G62" s="167"/>
    </row>
    <row r="63" spans="1:7" ht="15.75" customHeight="1">
      <c r="A63" s="47" t="s">
        <v>11</v>
      </c>
      <c r="B63" s="168" t="s">
        <v>46</v>
      </c>
      <c r="C63" s="170"/>
      <c r="D63" s="169"/>
      <c r="E63" s="168" t="s">
        <v>510</v>
      </c>
      <c r="F63" s="170"/>
      <c r="G63" s="169"/>
    </row>
    <row r="64" spans="1:7" s="20" customFormat="1" ht="15.75" customHeight="1">
      <c r="A64" s="96" t="s">
        <v>507</v>
      </c>
      <c r="B64" s="228" t="s">
        <v>102</v>
      </c>
      <c r="C64" s="228"/>
      <c r="D64" s="228"/>
      <c r="E64" s="229" t="s">
        <v>307</v>
      </c>
      <c r="F64" s="229"/>
      <c r="G64" s="229"/>
    </row>
    <row r="65" spans="1:7" s="20" customFormat="1" ht="15.75" customHeight="1">
      <c r="A65" s="96" t="s">
        <v>508</v>
      </c>
      <c r="B65" s="228" t="s">
        <v>102</v>
      </c>
      <c r="C65" s="228"/>
      <c r="D65" s="228"/>
      <c r="E65" s="229" t="s">
        <v>307</v>
      </c>
      <c r="F65" s="229"/>
      <c r="G65" s="229"/>
    </row>
    <row r="66" spans="1:7" s="20" customFormat="1" ht="15.75" customHeight="1">
      <c r="A66" s="96" t="s">
        <v>509</v>
      </c>
      <c r="B66" s="228" t="s">
        <v>102</v>
      </c>
      <c r="C66" s="228"/>
      <c r="D66" s="228"/>
      <c r="E66" s="229" t="s">
        <v>307</v>
      </c>
      <c r="F66" s="229"/>
      <c r="G66" s="229"/>
    </row>
    <row r="67" spans="1:7" ht="15" customHeight="1">
      <c r="A67" s="240" t="s">
        <v>306</v>
      </c>
      <c r="B67" s="240"/>
      <c r="C67" s="240"/>
      <c r="D67" s="240"/>
      <c r="E67" s="240"/>
      <c r="F67" s="240"/>
      <c r="G67" s="240"/>
    </row>
    <row r="68" spans="1:7" ht="16.5">
      <c r="A68" s="165" t="s">
        <v>68</v>
      </c>
      <c r="B68" s="166"/>
      <c r="C68" s="166"/>
      <c r="D68" s="166"/>
      <c r="E68" s="166"/>
      <c r="F68" s="166"/>
      <c r="G68" s="167"/>
    </row>
    <row r="69" spans="1:7" ht="15.75">
      <c r="A69" s="47" t="s">
        <v>11</v>
      </c>
      <c r="B69" s="168" t="s">
        <v>12</v>
      </c>
      <c r="C69" s="170"/>
      <c r="D69" s="169"/>
      <c r="E69" s="162" t="s">
        <v>50</v>
      </c>
      <c r="F69" s="163"/>
      <c r="G69" s="164"/>
    </row>
    <row r="70" spans="1:7" s="20" customFormat="1" ht="15" customHeight="1">
      <c r="A70" s="95" t="s">
        <v>507</v>
      </c>
      <c r="B70" s="302">
        <v>1</v>
      </c>
      <c r="C70" s="303"/>
      <c r="D70" s="304"/>
      <c r="E70" s="201" t="s">
        <v>101</v>
      </c>
      <c r="F70" s="202"/>
      <c r="G70" s="221"/>
    </row>
    <row r="71" spans="1:7" s="20" customFormat="1" ht="15" customHeight="1">
      <c r="A71" s="95" t="s">
        <v>508</v>
      </c>
      <c r="B71" s="302">
        <v>1</v>
      </c>
      <c r="C71" s="303"/>
      <c r="D71" s="304"/>
      <c r="E71" s="201" t="s">
        <v>101</v>
      </c>
      <c r="F71" s="202"/>
      <c r="G71" s="221"/>
    </row>
    <row r="72" spans="1:7" s="20" customFormat="1" ht="15" customHeight="1">
      <c r="A72" s="95" t="s">
        <v>509</v>
      </c>
      <c r="B72" s="293" t="s">
        <v>102</v>
      </c>
      <c r="C72" s="294"/>
      <c r="D72" s="295"/>
      <c r="E72" s="296" t="s">
        <v>308</v>
      </c>
      <c r="F72" s="297"/>
      <c r="G72" s="298"/>
    </row>
    <row r="73" spans="1:7" ht="15" customHeight="1">
      <c r="A73" s="299" t="s">
        <v>114</v>
      </c>
      <c r="B73" s="300"/>
      <c r="C73" s="300"/>
      <c r="D73" s="300"/>
      <c r="E73" s="300"/>
      <c r="F73" s="300"/>
      <c r="G73" s="301"/>
    </row>
    <row r="74" spans="1:7" s="43" customFormat="1" ht="374.25" customHeight="1">
      <c r="A74"/>
      <c r="B74" s="69"/>
      <c r="C74"/>
      <c r="D74" s="69"/>
      <c r="E74" s="69"/>
      <c r="F74" s="69"/>
      <c r="G74" s="70"/>
    </row>
    <row r="75" spans="1:7" ht="16.5">
      <c r="A75" s="165" t="s">
        <v>69</v>
      </c>
      <c r="B75" s="166"/>
      <c r="C75" s="166"/>
      <c r="D75" s="166"/>
      <c r="E75" s="166"/>
      <c r="F75" s="166"/>
      <c r="G75" s="167"/>
    </row>
    <row r="76" spans="1:7" s="20" customFormat="1" ht="15.75">
      <c r="A76" s="52" t="s">
        <v>11</v>
      </c>
      <c r="B76" s="52" t="s">
        <v>13</v>
      </c>
      <c r="C76" s="162" t="s">
        <v>14</v>
      </c>
      <c r="D76" s="164"/>
      <c r="E76" s="162" t="s">
        <v>75</v>
      </c>
      <c r="F76" s="164"/>
      <c r="G76" s="52" t="s">
        <v>51</v>
      </c>
    </row>
    <row r="77" spans="1:7" s="20" customFormat="1" ht="30">
      <c r="A77" s="101" t="s">
        <v>517</v>
      </c>
      <c r="B77" s="101">
        <v>2</v>
      </c>
      <c r="C77" s="305">
        <v>2</v>
      </c>
      <c r="D77" s="306"/>
      <c r="E77" s="307" t="s">
        <v>102</v>
      </c>
      <c r="F77" s="307"/>
      <c r="G77" s="100" t="s">
        <v>316</v>
      </c>
    </row>
    <row r="78" spans="1:7" ht="30">
      <c r="A78" s="101" t="s">
        <v>508</v>
      </c>
      <c r="B78" s="101">
        <v>8</v>
      </c>
      <c r="C78" s="305">
        <v>8</v>
      </c>
      <c r="D78" s="306"/>
      <c r="E78" s="307" t="s">
        <v>102</v>
      </c>
      <c r="F78" s="307"/>
      <c r="G78" s="100" t="s">
        <v>316</v>
      </c>
    </row>
    <row r="79" spans="1:7" s="3" customFormat="1" ht="33.75" customHeight="1">
      <c r="A79" s="101" t="s">
        <v>509</v>
      </c>
      <c r="B79" s="101">
        <v>10</v>
      </c>
      <c r="C79" s="305">
        <v>9</v>
      </c>
      <c r="D79" s="306"/>
      <c r="E79" s="307" t="s">
        <v>518</v>
      </c>
      <c r="F79" s="307"/>
      <c r="G79" s="100" t="s">
        <v>316</v>
      </c>
    </row>
    <row r="80" spans="1:7" s="3" customFormat="1" ht="339" customHeight="1">
      <c r="A80" s="102"/>
      <c r="B80" s="103"/>
      <c r="C80" s="103"/>
      <c r="D80" s="103"/>
      <c r="E80" s="103"/>
      <c r="F80" s="103"/>
      <c r="G80" s="104"/>
    </row>
    <row r="81" spans="1:7" ht="16.5">
      <c r="A81" s="308" t="s">
        <v>99</v>
      </c>
      <c r="B81" s="309"/>
      <c r="C81" s="309"/>
      <c r="D81" s="309"/>
      <c r="E81" s="309"/>
      <c r="F81" s="309"/>
      <c r="G81" s="310"/>
    </row>
    <row r="82" spans="1:7" ht="31.5">
      <c r="A82" s="59" t="s">
        <v>16</v>
      </c>
      <c r="B82" s="52" t="s">
        <v>17</v>
      </c>
      <c r="C82" s="52" t="s">
        <v>18</v>
      </c>
      <c r="D82" s="52" t="s">
        <v>19</v>
      </c>
      <c r="E82" s="52" t="s">
        <v>20</v>
      </c>
      <c r="F82" s="47" t="s">
        <v>511</v>
      </c>
      <c r="G82" s="60" t="s">
        <v>21</v>
      </c>
    </row>
    <row r="83" spans="1:7" ht="99.75" customHeight="1">
      <c r="A83" s="116" t="s">
        <v>219</v>
      </c>
      <c r="B83" s="119" t="s">
        <v>220</v>
      </c>
      <c r="C83" s="119" t="s">
        <v>102</v>
      </c>
      <c r="D83" s="119" t="s">
        <v>221</v>
      </c>
      <c r="E83" s="119" t="s">
        <v>102</v>
      </c>
      <c r="F83" s="119" t="s">
        <v>102</v>
      </c>
      <c r="G83" s="120" t="s">
        <v>103</v>
      </c>
    </row>
    <row r="84" spans="1:7" ht="274.5" customHeight="1">
      <c r="A84" s="116" t="s">
        <v>222</v>
      </c>
      <c r="B84" s="119" t="s">
        <v>223</v>
      </c>
      <c r="C84" s="119" t="s">
        <v>224</v>
      </c>
      <c r="D84" s="119" t="s">
        <v>225</v>
      </c>
      <c r="E84" s="122" t="str">
        <f>+'[1]POI 2024'!D4</f>
        <v>Ejecutado</v>
      </c>
      <c r="F84" s="123" t="s">
        <v>531</v>
      </c>
      <c r="G84" s="120" t="s">
        <v>103</v>
      </c>
    </row>
    <row r="85" spans="1:7" s="20" customFormat="1" ht="97.5" customHeight="1">
      <c r="A85" s="116" t="s">
        <v>226</v>
      </c>
      <c r="B85" s="119" t="s">
        <v>227</v>
      </c>
      <c r="C85" s="119" t="s">
        <v>228</v>
      </c>
      <c r="D85" s="119" t="s">
        <v>229</v>
      </c>
      <c r="E85" s="122" t="str">
        <f>+'[1]POI 2024'!I4</f>
        <v>Ejecutado</v>
      </c>
      <c r="F85" s="123" t="s">
        <v>532</v>
      </c>
      <c r="G85" s="120" t="s">
        <v>103</v>
      </c>
    </row>
    <row r="86" spans="1:7" ht="89.25" customHeight="1">
      <c r="A86" s="116" t="s">
        <v>230</v>
      </c>
      <c r="B86" s="119" t="s">
        <v>231</v>
      </c>
      <c r="C86" s="119" t="s">
        <v>232</v>
      </c>
      <c r="D86" s="119" t="s">
        <v>233</v>
      </c>
      <c r="E86" s="122" t="str">
        <f>+'[1]POI 2024'!N4</f>
        <v>Ejecutado</v>
      </c>
      <c r="F86" s="123" t="s">
        <v>533</v>
      </c>
      <c r="G86" s="120" t="s">
        <v>103</v>
      </c>
    </row>
    <row r="87" spans="1:7" ht="75.75" customHeight="1">
      <c r="A87" s="261" t="s">
        <v>234</v>
      </c>
      <c r="B87" s="263" t="s">
        <v>235</v>
      </c>
      <c r="C87" s="117" t="s">
        <v>534</v>
      </c>
      <c r="D87" s="263" t="s">
        <v>332</v>
      </c>
      <c r="E87" s="124" t="str">
        <f>+'[1]POI 2024'!S4</f>
        <v>Ejecutado</v>
      </c>
      <c r="F87" s="401" t="s">
        <v>535</v>
      </c>
      <c r="G87" s="403" t="s">
        <v>103</v>
      </c>
    </row>
    <row r="88" spans="1:7" ht="114.75" customHeight="1">
      <c r="A88" s="262"/>
      <c r="B88" s="264"/>
      <c r="C88" s="119" t="s">
        <v>333</v>
      </c>
      <c r="D88" s="264"/>
      <c r="E88" s="123" t="s">
        <v>536</v>
      </c>
      <c r="F88" s="402"/>
      <c r="G88" s="404"/>
    </row>
    <row r="89" spans="1:7" s="3" customFormat="1" ht="100.5" customHeight="1">
      <c r="A89" s="116" t="s">
        <v>236</v>
      </c>
      <c r="B89" s="119" t="s">
        <v>331</v>
      </c>
      <c r="C89" s="119" t="s">
        <v>237</v>
      </c>
      <c r="D89" s="119" t="s">
        <v>334</v>
      </c>
      <c r="E89" s="122">
        <v>0.5</v>
      </c>
      <c r="F89" s="123" t="s">
        <v>238</v>
      </c>
      <c r="G89" s="120" t="s">
        <v>103</v>
      </c>
    </row>
    <row r="90" spans="1:7" s="3" customFormat="1" ht="18.75">
      <c r="A90" s="432" t="s">
        <v>285</v>
      </c>
      <c r="B90" s="433"/>
      <c r="C90" s="433"/>
      <c r="D90" s="433"/>
      <c r="E90" s="433"/>
      <c r="F90" s="433"/>
      <c r="G90" s="434"/>
    </row>
    <row r="91" spans="1:7" s="3" customFormat="1" ht="15.75">
      <c r="A91" s="162" t="s">
        <v>286</v>
      </c>
      <c r="B91" s="163"/>
      <c r="C91" s="163"/>
      <c r="D91" s="163"/>
      <c r="E91" s="163"/>
      <c r="F91" s="163"/>
      <c r="G91" s="164"/>
    </row>
    <row r="92" spans="1:7" s="3" customFormat="1" ht="31.5">
      <c r="A92" s="133" t="s">
        <v>16</v>
      </c>
      <c r="B92" s="133" t="s">
        <v>17</v>
      </c>
      <c r="C92" s="133" t="s">
        <v>18</v>
      </c>
      <c r="D92" s="133" t="s">
        <v>19</v>
      </c>
      <c r="E92" s="133" t="s">
        <v>20</v>
      </c>
      <c r="F92" s="133" t="s">
        <v>287</v>
      </c>
      <c r="G92" s="136" t="s">
        <v>21</v>
      </c>
    </row>
    <row r="93" spans="1:7" s="3" customFormat="1" ht="90">
      <c r="A93" s="435" t="s">
        <v>650</v>
      </c>
      <c r="B93" s="425" t="s">
        <v>288</v>
      </c>
      <c r="C93" s="425" t="s">
        <v>289</v>
      </c>
      <c r="D93" s="425" t="s">
        <v>290</v>
      </c>
      <c r="E93" s="436">
        <v>0.2</v>
      </c>
      <c r="F93" s="425" t="s">
        <v>648</v>
      </c>
      <c r="G93" s="437" t="s">
        <v>649</v>
      </c>
    </row>
    <row r="94" spans="1:7" s="3" customFormat="1" ht="15.75">
      <c r="A94" s="162" t="s">
        <v>651</v>
      </c>
      <c r="B94" s="163"/>
      <c r="C94" s="163"/>
      <c r="D94" s="163"/>
      <c r="E94" s="163"/>
      <c r="F94" s="163"/>
      <c r="G94" s="164"/>
    </row>
    <row r="95" spans="1:7" s="3" customFormat="1" ht="371.25" customHeight="1">
      <c r="A95" s="425" t="s">
        <v>652</v>
      </c>
      <c r="B95" s="425" t="s">
        <v>653</v>
      </c>
      <c r="C95" s="425" t="s">
        <v>654</v>
      </c>
      <c r="D95" s="425" t="s">
        <v>655</v>
      </c>
      <c r="E95" s="436" t="s">
        <v>102</v>
      </c>
      <c r="F95" s="425" t="s">
        <v>656</v>
      </c>
      <c r="G95" s="425" t="s">
        <v>657</v>
      </c>
    </row>
    <row r="96" spans="1:7" s="3" customFormat="1" ht="15.75">
      <c r="A96" s="162" t="s">
        <v>286</v>
      </c>
      <c r="B96" s="163"/>
      <c r="C96" s="163"/>
      <c r="D96" s="163"/>
      <c r="E96" s="163"/>
      <c r="F96" s="163"/>
      <c r="G96" s="164"/>
    </row>
    <row r="97" spans="1:7" s="3" customFormat="1" ht="31.5">
      <c r="A97" s="52" t="s">
        <v>16</v>
      </c>
      <c r="B97" s="52" t="s">
        <v>17</v>
      </c>
      <c r="C97" s="52" t="s">
        <v>18</v>
      </c>
      <c r="D97" s="52" t="s">
        <v>19</v>
      </c>
      <c r="E97" s="52" t="s">
        <v>20</v>
      </c>
      <c r="F97" s="52" t="s">
        <v>287</v>
      </c>
      <c r="G97" s="47" t="s">
        <v>21</v>
      </c>
    </row>
    <row r="98" spans="1:7" s="3" customFormat="1" ht="343.5" customHeight="1">
      <c r="A98" s="97" t="s">
        <v>512</v>
      </c>
      <c r="B98" s="56" t="s">
        <v>288</v>
      </c>
      <c r="C98" s="56" t="s">
        <v>289</v>
      </c>
      <c r="D98" s="56" t="s">
        <v>290</v>
      </c>
      <c r="E98" s="37">
        <v>1</v>
      </c>
      <c r="F98" s="56" t="s">
        <v>291</v>
      </c>
      <c r="G98" s="56" t="s">
        <v>292</v>
      </c>
    </row>
    <row r="99" spans="1:7" s="3" customFormat="1" ht="108" customHeight="1">
      <c r="A99" s="56" t="s">
        <v>298</v>
      </c>
      <c r="B99" s="56" t="s">
        <v>288</v>
      </c>
      <c r="C99" s="56" t="s">
        <v>289</v>
      </c>
      <c r="D99" s="56" t="s">
        <v>290</v>
      </c>
      <c r="E99" s="37">
        <v>1</v>
      </c>
      <c r="F99" s="56" t="s">
        <v>293</v>
      </c>
      <c r="G99" s="56" t="s">
        <v>299</v>
      </c>
    </row>
    <row r="100" spans="1:7" s="3" customFormat="1" ht="15.75">
      <c r="A100" s="162" t="s">
        <v>294</v>
      </c>
      <c r="B100" s="163"/>
      <c r="C100" s="163"/>
      <c r="D100" s="163"/>
      <c r="E100" s="163"/>
      <c r="F100" s="163"/>
      <c r="G100" s="164"/>
    </row>
    <row r="101" spans="1:7" s="3" customFormat="1" ht="31.5">
      <c r="A101" s="52" t="s">
        <v>16</v>
      </c>
      <c r="B101" s="52" t="s">
        <v>17</v>
      </c>
      <c r="C101" s="52" t="s">
        <v>18</v>
      </c>
      <c r="D101" s="52" t="s">
        <v>19</v>
      </c>
      <c r="E101" s="52" t="s">
        <v>20</v>
      </c>
      <c r="F101" s="52" t="s">
        <v>287</v>
      </c>
      <c r="G101" s="47" t="s">
        <v>21</v>
      </c>
    </row>
    <row r="102" spans="1:7" s="3" customFormat="1" ht="409.6">
      <c r="A102" s="425" t="s">
        <v>658</v>
      </c>
      <c r="B102" s="425" t="s">
        <v>295</v>
      </c>
      <c r="C102" s="425" t="s">
        <v>296</v>
      </c>
      <c r="D102" s="425" t="s">
        <v>290</v>
      </c>
      <c r="E102" s="436" t="s">
        <v>102</v>
      </c>
      <c r="F102" s="425" t="s">
        <v>297</v>
      </c>
      <c r="G102" s="425" t="s">
        <v>659</v>
      </c>
    </row>
    <row r="103" spans="1:7" s="3" customFormat="1" ht="168" customHeight="1">
      <c r="A103" s="425" t="s">
        <v>660</v>
      </c>
      <c r="B103" s="425" t="s">
        <v>295</v>
      </c>
      <c r="C103" s="425" t="s">
        <v>296</v>
      </c>
      <c r="D103" s="425" t="s">
        <v>290</v>
      </c>
      <c r="E103" s="436">
        <v>1</v>
      </c>
      <c r="F103" s="425" t="s">
        <v>297</v>
      </c>
      <c r="G103" s="425" t="s">
        <v>659</v>
      </c>
    </row>
    <row r="104" spans="1:7" s="3" customFormat="1" ht="409.6">
      <c r="A104" s="425" t="s">
        <v>661</v>
      </c>
      <c r="B104" s="425" t="s">
        <v>295</v>
      </c>
      <c r="C104" s="425" t="s">
        <v>296</v>
      </c>
      <c r="D104" s="425" t="s">
        <v>290</v>
      </c>
      <c r="E104" s="436" t="s">
        <v>102</v>
      </c>
      <c r="F104" s="425" t="s">
        <v>297</v>
      </c>
      <c r="G104" s="425" t="s">
        <v>662</v>
      </c>
    </row>
    <row r="105" spans="1:7" s="3" customFormat="1" ht="409.5">
      <c r="A105" s="425" t="s">
        <v>663</v>
      </c>
      <c r="B105" s="425" t="s">
        <v>295</v>
      </c>
      <c r="C105" s="425" t="s">
        <v>296</v>
      </c>
      <c r="D105" s="425" t="s">
        <v>290</v>
      </c>
      <c r="E105" s="436" t="s">
        <v>102</v>
      </c>
      <c r="F105" s="425" t="s">
        <v>297</v>
      </c>
      <c r="G105" s="425" t="s">
        <v>664</v>
      </c>
    </row>
    <row r="106" spans="1:7" s="3" customFormat="1" ht="196.5" customHeight="1">
      <c r="A106" s="437" t="s">
        <v>665</v>
      </c>
      <c r="B106" s="425" t="s">
        <v>653</v>
      </c>
      <c r="C106" s="425" t="s">
        <v>654</v>
      </c>
      <c r="D106" s="425" t="s">
        <v>290</v>
      </c>
      <c r="E106" s="436" t="s">
        <v>102</v>
      </c>
      <c r="F106" s="425" t="s">
        <v>297</v>
      </c>
      <c r="G106" s="425" t="s">
        <v>666</v>
      </c>
    </row>
    <row r="107" spans="1:7" s="3" customFormat="1" ht="142.5" customHeight="1">
      <c r="A107" s="425" t="s">
        <v>667</v>
      </c>
      <c r="B107" s="425" t="s">
        <v>653</v>
      </c>
      <c r="C107" s="425" t="s">
        <v>654</v>
      </c>
      <c r="D107" s="425" t="s">
        <v>290</v>
      </c>
      <c r="E107" s="436">
        <v>1</v>
      </c>
      <c r="F107" s="425" t="s">
        <v>297</v>
      </c>
      <c r="G107" s="425" t="s">
        <v>668</v>
      </c>
    </row>
    <row r="108" spans="1:7" s="3" customFormat="1" ht="70.5" customHeight="1">
      <c r="A108" s="425" t="s">
        <v>669</v>
      </c>
      <c r="B108" s="425" t="s">
        <v>653</v>
      </c>
      <c r="C108" s="425" t="s">
        <v>654</v>
      </c>
      <c r="D108" s="425" t="s">
        <v>290</v>
      </c>
      <c r="E108" s="436" t="s">
        <v>102</v>
      </c>
      <c r="F108" s="425" t="s">
        <v>297</v>
      </c>
      <c r="G108" s="425" t="s">
        <v>670</v>
      </c>
    </row>
    <row r="109" spans="1:7" s="3" customFormat="1" ht="15.75">
      <c r="A109" s="162" t="s">
        <v>671</v>
      </c>
      <c r="B109" s="163"/>
      <c r="C109" s="163"/>
      <c r="D109" s="163"/>
      <c r="E109" s="163"/>
      <c r="F109" s="163"/>
      <c r="G109" s="164"/>
    </row>
    <row r="110" spans="1:7" s="3" customFormat="1" ht="31.5">
      <c r="A110" s="133" t="s">
        <v>16</v>
      </c>
      <c r="B110" s="133" t="s">
        <v>17</v>
      </c>
      <c r="C110" s="133" t="s">
        <v>18</v>
      </c>
      <c r="D110" s="133" t="s">
        <v>19</v>
      </c>
      <c r="E110" s="133" t="s">
        <v>20</v>
      </c>
      <c r="F110" s="133" t="s">
        <v>287</v>
      </c>
      <c r="G110" s="136" t="s">
        <v>21</v>
      </c>
    </row>
    <row r="111" spans="1:7" s="3" customFormat="1" ht="146.25" customHeight="1">
      <c r="A111" s="425" t="s">
        <v>672</v>
      </c>
      <c r="B111" s="425" t="s">
        <v>295</v>
      </c>
      <c r="C111" s="425" t="s">
        <v>296</v>
      </c>
      <c r="D111" s="425" t="s">
        <v>290</v>
      </c>
      <c r="E111" s="436" t="s">
        <v>102</v>
      </c>
      <c r="F111" s="425" t="s">
        <v>297</v>
      </c>
      <c r="G111" s="425" t="s">
        <v>673</v>
      </c>
    </row>
    <row r="112" spans="1:7" ht="15.75" customHeight="1">
      <c r="A112" s="316" t="s">
        <v>150</v>
      </c>
      <c r="B112" s="317"/>
      <c r="C112" s="317"/>
      <c r="D112" s="317"/>
      <c r="E112" s="317"/>
      <c r="F112" s="317"/>
      <c r="G112" s="318"/>
    </row>
    <row r="113" spans="1:7" ht="15.75">
      <c r="A113" s="162" t="s">
        <v>125</v>
      </c>
      <c r="B113" s="163"/>
      <c r="C113" s="163"/>
      <c r="D113" s="163"/>
      <c r="E113" s="163"/>
      <c r="F113" s="163"/>
      <c r="G113" s="164"/>
    </row>
    <row r="114" spans="1:7" ht="15.75">
      <c r="A114" s="162" t="s">
        <v>126</v>
      </c>
      <c r="B114" s="163"/>
      <c r="C114" s="163"/>
      <c r="D114" s="163"/>
      <c r="E114" s="163"/>
      <c r="F114" s="163"/>
      <c r="G114" s="164"/>
    </row>
    <row r="115" spans="1:7" ht="123.75" customHeight="1">
      <c r="A115" s="119" t="s">
        <v>127</v>
      </c>
      <c r="B115" s="119" t="s">
        <v>182</v>
      </c>
      <c r="C115" s="119" t="s">
        <v>564</v>
      </c>
      <c r="D115" s="119" t="s">
        <v>144</v>
      </c>
      <c r="E115" s="138">
        <v>1</v>
      </c>
      <c r="F115" s="119" t="s">
        <v>565</v>
      </c>
      <c r="G115" s="119" t="s">
        <v>198</v>
      </c>
    </row>
    <row r="116" spans="1:7" ht="308.25" customHeight="1">
      <c r="A116" s="119" t="s">
        <v>128</v>
      </c>
      <c r="B116" s="119" t="s">
        <v>183</v>
      </c>
      <c r="C116" s="119" t="s">
        <v>184</v>
      </c>
      <c r="D116" s="119" t="s">
        <v>144</v>
      </c>
      <c r="E116" s="138">
        <v>1</v>
      </c>
      <c r="F116" s="119" t="s">
        <v>562</v>
      </c>
      <c r="G116" s="119" t="s">
        <v>566</v>
      </c>
    </row>
    <row r="117" spans="1:7" ht="58.5" customHeight="1">
      <c r="A117" s="119" t="s">
        <v>280</v>
      </c>
      <c r="B117" s="119" t="s">
        <v>281</v>
      </c>
      <c r="C117" s="119" t="s">
        <v>563</v>
      </c>
      <c r="D117" s="119" t="s">
        <v>144</v>
      </c>
      <c r="E117" s="138">
        <v>0.8</v>
      </c>
      <c r="F117" s="119" t="s">
        <v>282</v>
      </c>
      <c r="G117" s="119" t="s">
        <v>283</v>
      </c>
    </row>
    <row r="118" spans="1:7" ht="15.75">
      <c r="A118" s="162" t="s">
        <v>367</v>
      </c>
      <c r="B118" s="163"/>
      <c r="C118" s="163"/>
      <c r="D118" s="163"/>
      <c r="E118" s="163"/>
      <c r="F118" s="163"/>
      <c r="G118" s="164"/>
    </row>
    <row r="119" spans="1:7" ht="70.5" customHeight="1">
      <c r="A119" s="119" t="s">
        <v>129</v>
      </c>
      <c r="B119" s="119" t="s">
        <v>140</v>
      </c>
      <c r="C119" s="119" t="s">
        <v>185</v>
      </c>
      <c r="D119" s="119" t="s">
        <v>186</v>
      </c>
      <c r="E119" s="138">
        <v>0.6</v>
      </c>
      <c r="F119" s="119" t="s">
        <v>567</v>
      </c>
      <c r="G119" s="119" t="s">
        <v>568</v>
      </c>
    </row>
    <row r="120" spans="1:7" ht="15.75">
      <c r="A120" s="162" t="s">
        <v>130</v>
      </c>
      <c r="B120" s="163"/>
      <c r="C120" s="163"/>
      <c r="D120" s="163"/>
      <c r="E120" s="163"/>
      <c r="F120" s="163"/>
      <c r="G120" s="164"/>
    </row>
    <row r="121" spans="1:7" ht="77.25" customHeight="1">
      <c r="A121" s="119" t="s">
        <v>131</v>
      </c>
      <c r="B121" s="119" t="s">
        <v>140</v>
      </c>
      <c r="C121" s="119" t="s">
        <v>185</v>
      </c>
      <c r="D121" s="119" t="s">
        <v>368</v>
      </c>
      <c r="E121" s="138">
        <v>1</v>
      </c>
      <c r="F121" s="119" t="s">
        <v>187</v>
      </c>
      <c r="G121" s="119" t="s">
        <v>369</v>
      </c>
    </row>
    <row r="122" spans="1:7" ht="153.75" customHeight="1">
      <c r="A122" s="119" t="s">
        <v>132</v>
      </c>
      <c r="B122" s="119" t="s">
        <v>182</v>
      </c>
      <c r="C122" s="119" t="s">
        <v>188</v>
      </c>
      <c r="D122" s="119" t="s">
        <v>368</v>
      </c>
      <c r="E122" s="138">
        <v>0.8</v>
      </c>
      <c r="F122" s="119" t="s">
        <v>189</v>
      </c>
      <c r="G122" s="119" t="s">
        <v>569</v>
      </c>
    </row>
    <row r="123" spans="1:7" ht="100.5" customHeight="1">
      <c r="A123" s="119" t="s">
        <v>370</v>
      </c>
      <c r="B123" s="119" t="s">
        <v>182</v>
      </c>
      <c r="C123" s="119" t="s">
        <v>371</v>
      </c>
      <c r="D123" s="119" t="s">
        <v>368</v>
      </c>
      <c r="E123" s="123">
        <v>0.22012578616352202</v>
      </c>
      <c r="F123" s="119" t="s">
        <v>570</v>
      </c>
      <c r="G123" s="119" t="s">
        <v>372</v>
      </c>
    </row>
    <row r="124" spans="1:7" ht="68.25" customHeight="1">
      <c r="A124" s="119" t="s">
        <v>373</v>
      </c>
      <c r="B124" s="119" t="s">
        <v>142</v>
      </c>
      <c r="C124" s="119" t="s">
        <v>571</v>
      </c>
      <c r="D124" s="119" t="s">
        <v>368</v>
      </c>
      <c r="E124" s="138">
        <f>15/300</f>
        <v>0.05</v>
      </c>
      <c r="F124" s="119" t="s">
        <v>572</v>
      </c>
      <c r="G124" s="119" t="s">
        <v>372</v>
      </c>
    </row>
    <row r="125" spans="1:7" ht="15.75">
      <c r="A125" s="162" t="s">
        <v>133</v>
      </c>
      <c r="B125" s="163"/>
      <c r="C125" s="163"/>
      <c r="D125" s="163"/>
      <c r="E125" s="163"/>
      <c r="F125" s="163"/>
      <c r="G125" s="164"/>
    </row>
    <row r="126" spans="1:7" ht="147.75" customHeight="1">
      <c r="A126" s="263" t="s">
        <v>190</v>
      </c>
      <c r="B126" s="263" t="s">
        <v>573</v>
      </c>
      <c r="C126" s="119" t="s">
        <v>574</v>
      </c>
      <c r="D126" s="119" t="s">
        <v>575</v>
      </c>
      <c r="E126" s="138">
        <v>0.5</v>
      </c>
      <c r="F126" s="119" t="s">
        <v>576</v>
      </c>
      <c r="G126" s="119" t="s">
        <v>577</v>
      </c>
    </row>
    <row r="127" spans="1:7" ht="301.5" customHeight="1">
      <c r="A127" s="400"/>
      <c r="B127" s="400"/>
      <c r="C127" s="119" t="s">
        <v>578</v>
      </c>
      <c r="D127" s="425" t="s">
        <v>644</v>
      </c>
      <c r="E127" s="138">
        <v>0.5</v>
      </c>
      <c r="F127" s="119" t="s">
        <v>579</v>
      </c>
      <c r="G127" s="119" t="s">
        <v>580</v>
      </c>
    </row>
    <row r="128" spans="1:7" ht="286.5" customHeight="1">
      <c r="A128" s="400"/>
      <c r="B128" s="400"/>
      <c r="C128" s="119" t="s">
        <v>581</v>
      </c>
      <c r="D128" s="425" t="s">
        <v>645</v>
      </c>
      <c r="E128" s="138">
        <v>0.5</v>
      </c>
      <c r="F128" s="119" t="s">
        <v>582</v>
      </c>
      <c r="G128" s="119" t="s">
        <v>583</v>
      </c>
    </row>
    <row r="129" spans="1:7" ht="229.5" customHeight="1">
      <c r="A129" s="264"/>
      <c r="B129" s="264"/>
      <c r="C129" s="425" t="s">
        <v>647</v>
      </c>
      <c r="D129" s="425" t="s">
        <v>646</v>
      </c>
      <c r="E129" s="138">
        <v>0.3</v>
      </c>
      <c r="F129" s="119" t="s">
        <v>374</v>
      </c>
      <c r="G129" s="119" t="s">
        <v>584</v>
      </c>
    </row>
    <row r="130" spans="1:7" ht="15.75">
      <c r="A130" s="162" t="s">
        <v>134</v>
      </c>
      <c r="B130" s="163"/>
      <c r="C130" s="163"/>
      <c r="D130" s="163"/>
      <c r="E130" s="163"/>
      <c r="F130" s="163"/>
      <c r="G130" s="164"/>
    </row>
    <row r="131" spans="1:7" ht="15.75">
      <c r="A131" s="162" t="s">
        <v>135</v>
      </c>
      <c r="B131" s="163"/>
      <c r="C131" s="163"/>
      <c r="D131" s="163"/>
      <c r="E131" s="163"/>
      <c r="F131" s="163"/>
      <c r="G131" s="164"/>
    </row>
    <row r="132" spans="1:7" ht="117.75" customHeight="1">
      <c r="A132" s="119" t="s">
        <v>284</v>
      </c>
      <c r="B132" s="119" t="s">
        <v>191</v>
      </c>
      <c r="C132" s="138">
        <v>1</v>
      </c>
      <c r="D132" s="119" t="s">
        <v>145</v>
      </c>
      <c r="E132" s="138">
        <v>1</v>
      </c>
      <c r="F132" s="119" t="s">
        <v>192</v>
      </c>
      <c r="G132" s="119" t="s">
        <v>585</v>
      </c>
    </row>
    <row r="133" spans="1:7" ht="117" customHeight="1">
      <c r="A133" s="119" t="s">
        <v>136</v>
      </c>
      <c r="B133" s="119" t="s">
        <v>141</v>
      </c>
      <c r="C133" s="138">
        <v>1</v>
      </c>
      <c r="D133" s="119" t="s">
        <v>145</v>
      </c>
      <c r="E133" s="138">
        <v>1</v>
      </c>
      <c r="F133" s="119" t="s">
        <v>375</v>
      </c>
      <c r="G133" s="119" t="s">
        <v>149</v>
      </c>
    </row>
    <row r="134" spans="1:7" ht="114.75" customHeight="1">
      <c r="A134" s="119" t="s">
        <v>137</v>
      </c>
      <c r="B134" s="119" t="s">
        <v>141</v>
      </c>
      <c r="C134" s="138">
        <v>1</v>
      </c>
      <c r="D134" s="119" t="s">
        <v>146</v>
      </c>
      <c r="E134" s="138">
        <v>1</v>
      </c>
      <c r="F134" s="119" t="s">
        <v>376</v>
      </c>
      <c r="G134" s="119" t="s">
        <v>586</v>
      </c>
    </row>
    <row r="135" spans="1:7" ht="136.5" customHeight="1">
      <c r="A135" s="119" t="s">
        <v>138</v>
      </c>
      <c r="B135" s="119" t="s">
        <v>141</v>
      </c>
      <c r="C135" s="138">
        <v>1</v>
      </c>
      <c r="D135" s="119" t="s">
        <v>146</v>
      </c>
      <c r="E135" s="138">
        <v>1</v>
      </c>
      <c r="F135" s="119" t="s">
        <v>377</v>
      </c>
      <c r="G135" s="119" t="s">
        <v>149</v>
      </c>
    </row>
    <row r="136" spans="1:7" s="20" customFormat="1" ht="90.75" customHeight="1">
      <c r="A136" s="119" t="s">
        <v>139</v>
      </c>
      <c r="B136" s="119" t="s">
        <v>193</v>
      </c>
      <c r="C136" s="138">
        <v>1</v>
      </c>
      <c r="D136" s="119" t="s">
        <v>146</v>
      </c>
      <c r="E136" s="138">
        <v>1</v>
      </c>
      <c r="F136" s="119" t="s">
        <v>587</v>
      </c>
      <c r="G136" s="119" t="s">
        <v>588</v>
      </c>
    </row>
    <row r="137" spans="1:7" s="20" customFormat="1" ht="86.25" customHeight="1">
      <c r="A137" s="119" t="s">
        <v>589</v>
      </c>
      <c r="B137" s="119" t="s">
        <v>140</v>
      </c>
      <c r="C137" s="138">
        <v>1</v>
      </c>
      <c r="D137" s="119" t="s">
        <v>146</v>
      </c>
      <c r="E137" s="138">
        <v>1</v>
      </c>
      <c r="F137" s="119" t="s">
        <v>590</v>
      </c>
      <c r="G137" s="119" t="s">
        <v>591</v>
      </c>
    </row>
    <row r="138" spans="1:7" s="20" customFormat="1" ht="15.75">
      <c r="A138" s="162" t="s">
        <v>194</v>
      </c>
      <c r="B138" s="163"/>
      <c r="C138" s="163"/>
      <c r="D138" s="163"/>
      <c r="E138" s="163"/>
      <c r="F138" s="163"/>
      <c r="G138" s="164"/>
    </row>
    <row r="139" spans="1:7" s="20" customFormat="1" ht="43.5" customHeight="1">
      <c r="A139" s="119" t="s">
        <v>195</v>
      </c>
      <c r="B139" s="119" t="s">
        <v>196</v>
      </c>
      <c r="C139" s="119" t="s">
        <v>592</v>
      </c>
      <c r="D139" s="119" t="s">
        <v>197</v>
      </c>
      <c r="E139" s="138">
        <v>1</v>
      </c>
      <c r="F139" s="119" t="s">
        <v>593</v>
      </c>
      <c r="G139" s="119" t="s">
        <v>594</v>
      </c>
    </row>
    <row r="140" spans="1:7" s="20" customFormat="1" ht="54.75" customHeight="1">
      <c r="A140" s="119" t="s">
        <v>595</v>
      </c>
      <c r="B140" s="119" t="s">
        <v>596</v>
      </c>
      <c r="C140" s="119" t="s">
        <v>597</v>
      </c>
      <c r="D140" s="119" t="s">
        <v>197</v>
      </c>
      <c r="E140" s="138">
        <v>1</v>
      </c>
      <c r="F140" s="119" t="s">
        <v>598</v>
      </c>
      <c r="G140" s="119" t="s">
        <v>594</v>
      </c>
    </row>
    <row r="141" spans="1:7" s="20" customFormat="1" ht="15.75">
      <c r="A141" s="162" t="s">
        <v>181</v>
      </c>
      <c r="B141" s="163"/>
      <c r="C141" s="163"/>
      <c r="D141" s="163"/>
      <c r="E141" s="163"/>
      <c r="F141" s="163"/>
      <c r="G141" s="164"/>
    </row>
    <row r="142" spans="1:7" s="20" customFormat="1" ht="103.5" customHeight="1">
      <c r="A142" s="119" t="s">
        <v>599</v>
      </c>
      <c r="B142" s="119" t="s">
        <v>600</v>
      </c>
      <c r="C142" s="119" t="s">
        <v>143</v>
      </c>
      <c r="D142" s="119" t="s">
        <v>147</v>
      </c>
      <c r="E142" s="138">
        <v>1</v>
      </c>
      <c r="F142" s="119" t="s">
        <v>601</v>
      </c>
      <c r="G142" s="119" t="s">
        <v>602</v>
      </c>
    </row>
    <row r="143" spans="1:7" s="20" customFormat="1" ht="15.75">
      <c r="A143" s="162" t="s">
        <v>379</v>
      </c>
      <c r="B143" s="163"/>
      <c r="C143" s="163"/>
      <c r="D143" s="163"/>
      <c r="E143" s="163"/>
      <c r="F143" s="163"/>
      <c r="G143" s="164"/>
    </row>
    <row r="144" spans="1:7" s="20" customFormat="1" ht="143.25" customHeight="1">
      <c r="A144" s="425" t="s">
        <v>383</v>
      </c>
      <c r="B144" s="425" t="s">
        <v>380</v>
      </c>
      <c r="C144" s="425" t="s">
        <v>381</v>
      </c>
      <c r="D144" s="425" t="s">
        <v>677</v>
      </c>
      <c r="E144" s="443">
        <v>1</v>
      </c>
      <c r="F144" s="425" t="s">
        <v>384</v>
      </c>
      <c r="G144" s="68" t="s">
        <v>382</v>
      </c>
    </row>
    <row r="145" spans="1:7" s="20" customFormat="1" ht="112.5" customHeight="1">
      <c r="A145" s="425" t="s">
        <v>385</v>
      </c>
      <c r="B145" s="425" t="s">
        <v>380</v>
      </c>
      <c r="C145" s="425" t="s">
        <v>381</v>
      </c>
      <c r="D145" s="425" t="s">
        <v>678</v>
      </c>
      <c r="E145" s="443">
        <v>1</v>
      </c>
      <c r="F145" s="425" t="s">
        <v>386</v>
      </c>
      <c r="G145" s="425" t="s">
        <v>382</v>
      </c>
    </row>
    <row r="146" spans="1:7" s="20" customFormat="1" ht="84.75" customHeight="1">
      <c r="A146" s="425" t="s">
        <v>387</v>
      </c>
      <c r="B146" s="425" t="s">
        <v>380</v>
      </c>
      <c r="C146" s="425" t="s">
        <v>381</v>
      </c>
      <c r="D146" s="425" t="s">
        <v>678</v>
      </c>
      <c r="E146" s="443">
        <v>1</v>
      </c>
      <c r="F146" s="442" t="s">
        <v>386</v>
      </c>
      <c r="G146" s="425" t="s">
        <v>382</v>
      </c>
    </row>
    <row r="147" spans="1:7" s="20" customFormat="1" ht="73.5" customHeight="1">
      <c r="A147" s="425" t="s">
        <v>388</v>
      </c>
      <c r="B147" s="425" t="s">
        <v>380</v>
      </c>
      <c r="C147" s="425" t="s">
        <v>381</v>
      </c>
      <c r="D147" s="425" t="s">
        <v>677</v>
      </c>
      <c r="E147" s="443">
        <v>1</v>
      </c>
      <c r="F147" s="442" t="s">
        <v>389</v>
      </c>
      <c r="G147" s="425" t="s">
        <v>390</v>
      </c>
    </row>
    <row r="148" spans="1:7" s="20" customFormat="1" ht="74.25" customHeight="1">
      <c r="A148" s="425" t="s">
        <v>391</v>
      </c>
      <c r="B148" s="425" t="s">
        <v>380</v>
      </c>
      <c r="C148" s="425" t="s">
        <v>381</v>
      </c>
      <c r="D148" s="425" t="s">
        <v>677</v>
      </c>
      <c r="E148" s="443">
        <v>1</v>
      </c>
      <c r="F148" s="442" t="s">
        <v>389</v>
      </c>
      <c r="G148" s="425" t="s">
        <v>382</v>
      </c>
    </row>
    <row r="149" spans="1:7" s="20" customFormat="1" ht="130.5" customHeight="1">
      <c r="A149" s="425" t="s">
        <v>392</v>
      </c>
      <c r="B149" s="425" t="s">
        <v>380</v>
      </c>
      <c r="C149" s="425" t="s">
        <v>381</v>
      </c>
      <c r="D149" s="425" t="s">
        <v>677</v>
      </c>
      <c r="E149" s="443">
        <v>1</v>
      </c>
      <c r="F149" s="442" t="s">
        <v>393</v>
      </c>
      <c r="G149" s="425" t="s">
        <v>382</v>
      </c>
    </row>
    <row r="150" spans="1:7" s="20" customFormat="1" ht="79.5" customHeight="1">
      <c r="A150" s="425" t="s">
        <v>394</v>
      </c>
      <c r="B150" s="425" t="s">
        <v>380</v>
      </c>
      <c r="C150" s="425" t="s">
        <v>381</v>
      </c>
      <c r="D150" s="425" t="s">
        <v>677</v>
      </c>
      <c r="E150" s="443">
        <v>1</v>
      </c>
      <c r="F150" s="425" t="s">
        <v>395</v>
      </c>
      <c r="G150" s="425" t="s">
        <v>396</v>
      </c>
    </row>
    <row r="151" spans="1:7" s="20" customFormat="1" ht="62.25" customHeight="1">
      <c r="A151" s="425" t="s">
        <v>397</v>
      </c>
      <c r="B151" s="425" t="s">
        <v>380</v>
      </c>
      <c r="C151" s="425" t="s">
        <v>381</v>
      </c>
      <c r="D151" s="425" t="s">
        <v>677</v>
      </c>
      <c r="E151" s="443">
        <v>1</v>
      </c>
      <c r="F151" s="425" t="s">
        <v>386</v>
      </c>
      <c r="G151" s="68" t="s">
        <v>382</v>
      </c>
    </row>
    <row r="152" spans="1:7" s="20" customFormat="1" ht="77.25" customHeight="1">
      <c r="A152" s="425" t="s">
        <v>398</v>
      </c>
      <c r="B152" s="425" t="s">
        <v>380</v>
      </c>
      <c r="C152" s="425" t="s">
        <v>381</v>
      </c>
      <c r="D152" s="425" t="s">
        <v>678</v>
      </c>
      <c r="E152" s="443">
        <v>1</v>
      </c>
      <c r="F152" s="442" t="s">
        <v>399</v>
      </c>
      <c r="G152" s="425" t="s">
        <v>382</v>
      </c>
    </row>
    <row r="153" spans="1:7" s="20" customFormat="1" ht="67.5" customHeight="1">
      <c r="A153" s="425" t="s">
        <v>400</v>
      </c>
      <c r="B153" s="425" t="s">
        <v>380</v>
      </c>
      <c r="C153" s="425" t="s">
        <v>381</v>
      </c>
      <c r="D153" s="425" t="s">
        <v>678</v>
      </c>
      <c r="E153" s="443">
        <v>1</v>
      </c>
      <c r="F153" s="442" t="s">
        <v>399</v>
      </c>
      <c r="G153" s="425" t="s">
        <v>382</v>
      </c>
    </row>
    <row r="154" spans="1:7" s="20" customFormat="1" ht="63" customHeight="1">
      <c r="A154" s="425" t="s">
        <v>401</v>
      </c>
      <c r="B154" s="425" t="s">
        <v>380</v>
      </c>
      <c r="C154" s="425" t="s">
        <v>381</v>
      </c>
      <c r="D154" s="425" t="s">
        <v>679</v>
      </c>
      <c r="E154" s="443">
        <v>1</v>
      </c>
      <c r="F154" s="442" t="s">
        <v>389</v>
      </c>
      <c r="G154" s="425" t="s">
        <v>396</v>
      </c>
    </row>
    <row r="155" spans="1:7" s="20" customFormat="1" ht="60.75" customHeight="1">
      <c r="A155" s="425" t="s">
        <v>402</v>
      </c>
      <c r="B155" s="425" t="s">
        <v>380</v>
      </c>
      <c r="C155" s="425" t="s">
        <v>381</v>
      </c>
      <c r="D155" s="425" t="s">
        <v>679</v>
      </c>
      <c r="E155" s="443">
        <v>1</v>
      </c>
      <c r="F155" s="442" t="s">
        <v>386</v>
      </c>
      <c r="G155" s="425" t="s">
        <v>382</v>
      </c>
    </row>
    <row r="156" spans="1:7" s="20" customFormat="1" ht="69" customHeight="1">
      <c r="A156" s="425" t="s">
        <v>403</v>
      </c>
      <c r="B156" s="425" t="s">
        <v>380</v>
      </c>
      <c r="C156" s="425" t="s">
        <v>381</v>
      </c>
      <c r="D156" s="425" t="s">
        <v>679</v>
      </c>
      <c r="E156" s="443">
        <v>1</v>
      </c>
      <c r="F156" s="442" t="s">
        <v>386</v>
      </c>
      <c r="G156" s="425" t="s">
        <v>382</v>
      </c>
    </row>
    <row r="157" spans="1:7" s="20" customFormat="1" ht="72.75" customHeight="1">
      <c r="A157" s="425" t="s">
        <v>404</v>
      </c>
      <c r="B157" s="425" t="s">
        <v>380</v>
      </c>
      <c r="C157" s="425" t="s">
        <v>381</v>
      </c>
      <c r="D157" s="425" t="s">
        <v>679</v>
      </c>
      <c r="E157" s="443">
        <v>1</v>
      </c>
      <c r="F157" s="442" t="s">
        <v>386</v>
      </c>
      <c r="G157" s="425" t="s">
        <v>382</v>
      </c>
    </row>
    <row r="158" spans="1:7" s="20" customFormat="1" ht="72.75" customHeight="1">
      <c r="A158" s="425" t="s">
        <v>405</v>
      </c>
      <c r="B158" s="425" t="s">
        <v>380</v>
      </c>
      <c r="C158" s="425" t="s">
        <v>381</v>
      </c>
      <c r="D158" s="425" t="s">
        <v>679</v>
      </c>
      <c r="E158" s="443">
        <v>1</v>
      </c>
      <c r="F158" s="425" t="s">
        <v>406</v>
      </c>
      <c r="G158" s="425" t="s">
        <v>382</v>
      </c>
    </row>
    <row r="159" spans="1:7" s="20" customFormat="1" ht="64.5" customHeight="1">
      <c r="A159" s="425" t="s">
        <v>407</v>
      </c>
      <c r="B159" s="425" t="s">
        <v>380</v>
      </c>
      <c r="C159" s="425" t="s">
        <v>381</v>
      </c>
      <c r="D159" s="425" t="s">
        <v>679</v>
      </c>
      <c r="E159" s="443">
        <v>1</v>
      </c>
      <c r="F159" s="425" t="s">
        <v>408</v>
      </c>
      <c r="G159" s="425" t="s">
        <v>382</v>
      </c>
    </row>
    <row r="160" spans="1:7" s="20" customFormat="1" ht="60" customHeight="1">
      <c r="A160" s="425" t="s">
        <v>409</v>
      </c>
      <c r="B160" s="425" t="s">
        <v>380</v>
      </c>
      <c r="C160" s="425" t="s">
        <v>381</v>
      </c>
      <c r="D160" s="425" t="s">
        <v>679</v>
      </c>
      <c r="E160" s="443">
        <v>1</v>
      </c>
      <c r="F160" s="425" t="s">
        <v>386</v>
      </c>
      <c r="G160" s="425" t="s">
        <v>382</v>
      </c>
    </row>
    <row r="161" spans="1:7" s="20" customFormat="1" ht="64.5" customHeight="1">
      <c r="A161" s="425" t="s">
        <v>410</v>
      </c>
      <c r="B161" s="425" t="s">
        <v>380</v>
      </c>
      <c r="C161" s="425" t="s">
        <v>389</v>
      </c>
      <c r="D161" s="425" t="s">
        <v>411</v>
      </c>
      <c r="E161" s="443">
        <v>1</v>
      </c>
      <c r="F161" s="425" t="s">
        <v>381</v>
      </c>
      <c r="G161" s="425" t="s">
        <v>382</v>
      </c>
    </row>
    <row r="162" spans="1:7" s="20" customFormat="1" ht="63.75" customHeight="1">
      <c r="A162" s="425" t="s">
        <v>680</v>
      </c>
      <c r="B162" s="425" t="s">
        <v>681</v>
      </c>
      <c r="C162" s="442" t="s">
        <v>682</v>
      </c>
      <c r="D162" s="425" t="s">
        <v>683</v>
      </c>
      <c r="E162" s="443">
        <v>1</v>
      </c>
      <c r="F162" s="438" t="s">
        <v>684</v>
      </c>
      <c r="G162" s="425" t="s">
        <v>413</v>
      </c>
    </row>
    <row r="163" spans="1:7" s="20" customFormat="1" ht="153.75" customHeight="1">
      <c r="A163" s="425" t="s">
        <v>414</v>
      </c>
      <c r="B163" s="425" t="s">
        <v>415</v>
      </c>
      <c r="C163" s="425" t="s">
        <v>416</v>
      </c>
      <c r="D163" s="442" t="s">
        <v>411</v>
      </c>
      <c r="E163" s="443">
        <v>1</v>
      </c>
      <c r="F163" s="442" t="s">
        <v>417</v>
      </c>
      <c r="G163" s="64" t="s">
        <v>418</v>
      </c>
    </row>
    <row r="164" spans="1:7" s="20" customFormat="1" ht="153.75" customHeight="1">
      <c r="A164" s="425" t="s">
        <v>685</v>
      </c>
      <c r="B164" s="425" t="s">
        <v>419</v>
      </c>
      <c r="C164" s="444" t="s">
        <v>420</v>
      </c>
      <c r="D164" s="425" t="s">
        <v>421</v>
      </c>
      <c r="E164" s="445">
        <v>1</v>
      </c>
      <c r="F164" s="445" t="s">
        <v>686</v>
      </c>
      <c r="G164" s="68" t="s">
        <v>687</v>
      </c>
    </row>
    <row r="165" spans="1:7" s="20" customFormat="1" ht="117" customHeight="1">
      <c r="A165" s="425" t="s">
        <v>422</v>
      </c>
      <c r="B165" s="425" t="s">
        <v>423</v>
      </c>
      <c r="C165" s="446"/>
      <c r="D165" s="425" t="s">
        <v>424</v>
      </c>
      <c r="E165" s="445">
        <v>0.66</v>
      </c>
      <c r="F165" s="425" t="s">
        <v>688</v>
      </c>
      <c r="G165" s="68" t="s">
        <v>689</v>
      </c>
    </row>
    <row r="166" spans="1:7" s="20" customFormat="1" ht="149.25" customHeight="1">
      <c r="A166" s="425" t="s">
        <v>425</v>
      </c>
      <c r="B166" s="425" t="s">
        <v>426</v>
      </c>
      <c r="C166" s="446"/>
      <c r="D166" s="425" t="s">
        <v>427</v>
      </c>
      <c r="E166" s="445">
        <v>0.66</v>
      </c>
      <c r="F166" s="425" t="s">
        <v>690</v>
      </c>
      <c r="G166" s="68" t="s">
        <v>691</v>
      </c>
    </row>
    <row r="167" spans="1:7" s="20" customFormat="1" ht="144" customHeight="1">
      <c r="A167" s="425" t="s">
        <v>428</v>
      </c>
      <c r="B167" s="425" t="s">
        <v>429</v>
      </c>
      <c r="C167" s="446"/>
      <c r="D167" s="425" t="s">
        <v>430</v>
      </c>
      <c r="E167" s="445">
        <v>1</v>
      </c>
      <c r="F167" s="445" t="s">
        <v>686</v>
      </c>
      <c r="G167" s="68" t="s">
        <v>692</v>
      </c>
    </row>
    <row r="168" spans="1:7" s="20" customFormat="1" ht="144" customHeight="1">
      <c r="A168" s="425" t="s">
        <v>431</v>
      </c>
      <c r="B168" s="425" t="s">
        <v>432</v>
      </c>
      <c r="C168" s="447"/>
      <c r="D168" s="425" t="s">
        <v>430</v>
      </c>
      <c r="E168" s="445">
        <v>1</v>
      </c>
      <c r="F168" s="445" t="s">
        <v>686</v>
      </c>
      <c r="G168" s="68" t="s">
        <v>693</v>
      </c>
    </row>
    <row r="169" spans="1:7" s="20" customFormat="1" ht="279.75" customHeight="1">
      <c r="A169" s="448" t="s">
        <v>433</v>
      </c>
      <c r="B169" s="448" t="s">
        <v>434</v>
      </c>
      <c r="C169" s="448" t="s">
        <v>435</v>
      </c>
      <c r="D169" s="448" t="s">
        <v>694</v>
      </c>
      <c r="E169" s="449" t="s">
        <v>695</v>
      </c>
      <c r="F169" s="449" t="s">
        <v>696</v>
      </c>
      <c r="G169" s="448" t="s">
        <v>436</v>
      </c>
    </row>
    <row r="170" spans="1:7" s="20" customFormat="1" ht="96" customHeight="1">
      <c r="A170" s="450" t="s">
        <v>697</v>
      </c>
      <c r="B170" s="450" t="s">
        <v>698</v>
      </c>
      <c r="C170" s="450" t="s">
        <v>699</v>
      </c>
      <c r="D170" s="450" t="s">
        <v>700</v>
      </c>
      <c r="E170" s="451">
        <v>1</v>
      </c>
      <c r="F170" s="452" t="s">
        <v>701</v>
      </c>
      <c r="G170" s="67" t="s">
        <v>382</v>
      </c>
    </row>
    <row r="171" spans="1:7" s="20" customFormat="1" ht="76.5" customHeight="1">
      <c r="A171" s="450" t="s">
        <v>702</v>
      </c>
      <c r="B171" s="450" t="s">
        <v>703</v>
      </c>
      <c r="C171" s="450" t="s">
        <v>704</v>
      </c>
      <c r="D171" s="450" t="s">
        <v>700</v>
      </c>
      <c r="E171" s="451">
        <v>1</v>
      </c>
      <c r="F171" s="452" t="s">
        <v>705</v>
      </c>
      <c r="G171" s="68" t="s">
        <v>437</v>
      </c>
    </row>
    <row r="172" spans="1:7" s="20" customFormat="1" ht="73.5" customHeight="1">
      <c r="A172" s="450" t="s">
        <v>706</v>
      </c>
      <c r="B172" s="450" t="s">
        <v>707</v>
      </c>
      <c r="C172" s="450" t="s">
        <v>708</v>
      </c>
      <c r="D172" s="450" t="s">
        <v>709</v>
      </c>
      <c r="E172" s="451">
        <v>1</v>
      </c>
      <c r="F172" s="452" t="s">
        <v>710</v>
      </c>
      <c r="G172" s="68" t="s">
        <v>438</v>
      </c>
    </row>
    <row r="173" spans="1:7" s="20" customFormat="1" ht="102" customHeight="1">
      <c r="A173" s="450" t="s">
        <v>711</v>
      </c>
      <c r="B173" s="450" t="s">
        <v>712</v>
      </c>
      <c r="C173" s="450" t="s">
        <v>713</v>
      </c>
      <c r="D173" s="450" t="s">
        <v>700</v>
      </c>
      <c r="E173" s="451">
        <v>1</v>
      </c>
      <c r="F173" s="452" t="s">
        <v>714</v>
      </c>
      <c r="G173" s="68" t="s">
        <v>382</v>
      </c>
    </row>
    <row r="174" spans="1:7" s="20" customFormat="1" ht="85.5" customHeight="1">
      <c r="A174" s="450" t="s">
        <v>715</v>
      </c>
      <c r="B174" s="450" t="s">
        <v>716</v>
      </c>
      <c r="C174" s="450" t="s">
        <v>717</v>
      </c>
      <c r="D174" s="450" t="s">
        <v>718</v>
      </c>
      <c r="E174" s="451">
        <v>1</v>
      </c>
      <c r="F174" s="452" t="s">
        <v>719</v>
      </c>
      <c r="G174" s="65" t="s">
        <v>720</v>
      </c>
    </row>
    <row r="175" spans="1:7" s="20" customFormat="1" ht="126" customHeight="1">
      <c r="A175" s="450" t="s">
        <v>721</v>
      </c>
      <c r="B175" s="450" t="s">
        <v>722</v>
      </c>
      <c r="C175" s="450" t="s">
        <v>723</v>
      </c>
      <c r="D175" s="450" t="s">
        <v>412</v>
      </c>
      <c r="E175" s="451">
        <v>1</v>
      </c>
      <c r="F175" s="452" t="s">
        <v>724</v>
      </c>
      <c r="G175" s="68" t="s">
        <v>725</v>
      </c>
    </row>
    <row r="176" spans="1:7" s="20" customFormat="1" ht="72.75" customHeight="1">
      <c r="A176" s="450" t="s">
        <v>726</v>
      </c>
      <c r="B176" s="450" t="s">
        <v>727</v>
      </c>
      <c r="C176" s="450" t="s">
        <v>728</v>
      </c>
      <c r="D176" s="450" t="s">
        <v>729</v>
      </c>
      <c r="E176" s="451">
        <v>1</v>
      </c>
      <c r="F176" s="452" t="s">
        <v>730</v>
      </c>
      <c r="G176" s="68" t="s">
        <v>731</v>
      </c>
    </row>
    <row r="177" spans="1:7" s="20" customFormat="1" ht="151.5" customHeight="1">
      <c r="A177" s="450" t="s">
        <v>732</v>
      </c>
      <c r="B177" s="450" t="s">
        <v>733</v>
      </c>
      <c r="C177" s="450" t="s">
        <v>734</v>
      </c>
      <c r="D177" s="450" t="s">
        <v>412</v>
      </c>
      <c r="E177" s="451">
        <v>1</v>
      </c>
      <c r="F177" s="452" t="s">
        <v>735</v>
      </c>
      <c r="G177" s="67" t="s">
        <v>736</v>
      </c>
    </row>
    <row r="178" spans="1:7" s="20" customFormat="1" ht="122.25" customHeight="1">
      <c r="A178" s="453" t="s">
        <v>737</v>
      </c>
      <c r="B178" s="453" t="s">
        <v>738</v>
      </c>
      <c r="C178" s="453" t="s">
        <v>739</v>
      </c>
      <c r="D178" s="453" t="s">
        <v>740</v>
      </c>
      <c r="E178" s="454">
        <v>1</v>
      </c>
      <c r="F178" s="454" t="s">
        <v>741</v>
      </c>
      <c r="G178" s="66" t="s">
        <v>742</v>
      </c>
    </row>
    <row r="179" spans="1:7" s="20" customFormat="1" ht="93.75" customHeight="1">
      <c r="A179" s="453" t="s">
        <v>743</v>
      </c>
      <c r="B179" s="453" t="s">
        <v>744</v>
      </c>
      <c r="C179" s="453" t="s">
        <v>745</v>
      </c>
      <c r="D179" s="453" t="s">
        <v>412</v>
      </c>
      <c r="E179" s="454">
        <v>1</v>
      </c>
      <c r="F179" s="454" t="s">
        <v>746</v>
      </c>
      <c r="G179" s="66" t="s">
        <v>747</v>
      </c>
    </row>
    <row r="180" spans="1:7" s="20" customFormat="1" ht="136.5" customHeight="1">
      <c r="A180" s="453" t="s">
        <v>748</v>
      </c>
      <c r="B180" s="453" t="s">
        <v>749</v>
      </c>
      <c r="C180" s="453" t="s">
        <v>750</v>
      </c>
      <c r="D180" s="453" t="s">
        <v>751</v>
      </c>
      <c r="E180" s="454">
        <v>1</v>
      </c>
      <c r="F180" s="454" t="s">
        <v>752</v>
      </c>
      <c r="G180" s="453" t="s">
        <v>439</v>
      </c>
    </row>
    <row r="181" spans="1:7" s="20" customFormat="1" ht="117" customHeight="1">
      <c r="A181" s="455" t="s">
        <v>753</v>
      </c>
      <c r="B181" s="455" t="s">
        <v>754</v>
      </c>
      <c r="C181" s="455" t="s">
        <v>755</v>
      </c>
      <c r="D181" s="455" t="s">
        <v>756</v>
      </c>
      <c r="E181" s="456">
        <v>1</v>
      </c>
      <c r="F181" s="455"/>
      <c r="G181" s="68" t="s">
        <v>757</v>
      </c>
    </row>
    <row r="182" spans="1:7" s="20" customFormat="1" ht="141.75" customHeight="1">
      <c r="A182" s="455" t="s">
        <v>758</v>
      </c>
      <c r="B182" s="455" t="s">
        <v>759</v>
      </c>
      <c r="C182" s="455" t="s">
        <v>755</v>
      </c>
      <c r="D182" s="455" t="s">
        <v>756</v>
      </c>
      <c r="E182" s="456">
        <v>1</v>
      </c>
      <c r="F182" s="455"/>
      <c r="G182" s="455" t="s">
        <v>760</v>
      </c>
    </row>
    <row r="183" spans="1:7" s="20" customFormat="1" ht="150" customHeight="1">
      <c r="A183" s="455" t="s">
        <v>761</v>
      </c>
      <c r="B183" s="455" t="s">
        <v>759</v>
      </c>
      <c r="C183" s="455" t="s">
        <v>762</v>
      </c>
      <c r="D183" s="455" t="s">
        <v>756</v>
      </c>
      <c r="E183" s="456">
        <v>1</v>
      </c>
      <c r="F183" s="457"/>
      <c r="G183" s="455" t="s">
        <v>763</v>
      </c>
    </row>
    <row r="184" spans="1:7" s="20" customFormat="1" ht="116.25" customHeight="1">
      <c r="A184" s="455" t="s">
        <v>764</v>
      </c>
      <c r="B184" s="455" t="s">
        <v>759</v>
      </c>
      <c r="C184" s="455" t="s">
        <v>762</v>
      </c>
      <c r="D184" s="455" t="s">
        <v>756</v>
      </c>
      <c r="E184" s="456">
        <v>1</v>
      </c>
      <c r="F184" s="457"/>
      <c r="G184" s="455" t="s">
        <v>765</v>
      </c>
    </row>
    <row r="185" spans="1:7" s="20" customFormat="1" ht="129.75" customHeight="1">
      <c r="A185" s="455" t="s">
        <v>766</v>
      </c>
      <c r="B185" s="455" t="s">
        <v>759</v>
      </c>
      <c r="C185" s="455" t="s">
        <v>762</v>
      </c>
      <c r="D185" s="455" t="s">
        <v>756</v>
      </c>
      <c r="E185" s="456">
        <v>1</v>
      </c>
      <c r="F185" s="457"/>
      <c r="G185" s="455" t="s">
        <v>767</v>
      </c>
    </row>
    <row r="186" spans="1:7" s="20" customFormat="1" ht="183.75" customHeight="1">
      <c r="A186" s="455" t="s">
        <v>768</v>
      </c>
      <c r="B186" s="455" t="s">
        <v>759</v>
      </c>
      <c r="C186" s="455" t="s">
        <v>762</v>
      </c>
      <c r="D186" s="455" t="s">
        <v>756</v>
      </c>
      <c r="E186" s="456">
        <v>1</v>
      </c>
      <c r="F186" s="457"/>
      <c r="G186" s="455" t="s">
        <v>769</v>
      </c>
    </row>
    <row r="187" spans="1:7" s="20" customFormat="1" ht="193.5" customHeight="1">
      <c r="A187" s="455" t="s">
        <v>770</v>
      </c>
      <c r="B187" s="455" t="s">
        <v>759</v>
      </c>
      <c r="C187" s="455" t="s">
        <v>762</v>
      </c>
      <c r="D187" s="455" t="s">
        <v>756</v>
      </c>
      <c r="E187" s="456">
        <v>1</v>
      </c>
      <c r="F187" s="457"/>
      <c r="G187" s="455" t="s">
        <v>771</v>
      </c>
    </row>
    <row r="188" spans="1:7" s="20" customFormat="1" ht="117" customHeight="1">
      <c r="A188" s="455" t="s">
        <v>772</v>
      </c>
      <c r="B188" s="455" t="s">
        <v>759</v>
      </c>
      <c r="C188" s="455" t="s">
        <v>762</v>
      </c>
      <c r="D188" s="455" t="s">
        <v>756</v>
      </c>
      <c r="E188" s="456">
        <v>1</v>
      </c>
      <c r="F188" s="457"/>
      <c r="G188" s="455" t="s">
        <v>773</v>
      </c>
    </row>
    <row r="189" spans="1:7" s="20" customFormat="1" ht="127.5" customHeight="1">
      <c r="A189" s="455" t="s">
        <v>774</v>
      </c>
      <c r="B189" s="455" t="s">
        <v>759</v>
      </c>
      <c r="C189" s="455" t="s">
        <v>762</v>
      </c>
      <c r="D189" s="455" t="s">
        <v>756</v>
      </c>
      <c r="E189" s="456">
        <v>1</v>
      </c>
      <c r="F189" s="457"/>
      <c r="G189" s="455" t="s">
        <v>775</v>
      </c>
    </row>
    <row r="190" spans="1:7" s="20" customFormat="1" ht="221.25" customHeight="1">
      <c r="A190" s="455" t="s">
        <v>776</v>
      </c>
      <c r="B190" s="455" t="s">
        <v>759</v>
      </c>
      <c r="C190" s="455" t="s">
        <v>762</v>
      </c>
      <c r="D190" s="455" t="s">
        <v>756</v>
      </c>
      <c r="E190" s="456">
        <v>1</v>
      </c>
      <c r="F190" s="457"/>
      <c r="G190" s="455" t="s">
        <v>777</v>
      </c>
    </row>
    <row r="191" spans="1:7" s="20" customFormat="1" ht="91.5" customHeight="1">
      <c r="A191" s="455" t="s">
        <v>398</v>
      </c>
      <c r="B191" s="455" t="s">
        <v>380</v>
      </c>
      <c r="C191" s="455" t="s">
        <v>381</v>
      </c>
      <c r="D191" s="455" t="s">
        <v>678</v>
      </c>
      <c r="E191" s="456">
        <v>1</v>
      </c>
      <c r="F191" s="457" t="s">
        <v>399</v>
      </c>
      <c r="G191" s="455" t="s">
        <v>382</v>
      </c>
    </row>
    <row r="192" spans="1:7" s="20" customFormat="1" ht="78" customHeight="1">
      <c r="A192" s="455" t="s">
        <v>400</v>
      </c>
      <c r="B192" s="455" t="s">
        <v>380</v>
      </c>
      <c r="C192" s="455" t="s">
        <v>381</v>
      </c>
      <c r="D192" s="455" t="s">
        <v>678</v>
      </c>
      <c r="E192" s="456">
        <v>1</v>
      </c>
      <c r="F192" s="457" t="s">
        <v>399</v>
      </c>
      <c r="G192" s="455" t="s">
        <v>382</v>
      </c>
    </row>
    <row r="193" spans="1:7" s="20" customFormat="1" ht="111" customHeight="1">
      <c r="A193" s="458" t="s">
        <v>778</v>
      </c>
      <c r="B193" s="458" t="s">
        <v>440</v>
      </c>
      <c r="C193" s="458" t="s">
        <v>441</v>
      </c>
      <c r="D193" s="458" t="s">
        <v>442</v>
      </c>
      <c r="E193" s="459">
        <v>1</v>
      </c>
      <c r="F193" s="459">
        <v>0.95</v>
      </c>
      <c r="G193" s="66" t="s">
        <v>443</v>
      </c>
    </row>
    <row r="194" spans="1:7" s="20" customFormat="1" ht="89.25" customHeight="1">
      <c r="A194" s="458" t="s">
        <v>444</v>
      </c>
      <c r="B194" s="458" t="s">
        <v>440</v>
      </c>
      <c r="C194" s="458" t="s">
        <v>445</v>
      </c>
      <c r="D194" s="458" t="s">
        <v>442</v>
      </c>
      <c r="E194" s="459">
        <v>1</v>
      </c>
      <c r="F194" s="459">
        <v>0.9</v>
      </c>
      <c r="G194" s="66" t="s">
        <v>240</v>
      </c>
    </row>
    <row r="195" spans="1:7" s="20" customFormat="1" ht="72" customHeight="1">
      <c r="A195" s="458" t="s">
        <v>446</v>
      </c>
      <c r="B195" s="458" t="s">
        <v>440</v>
      </c>
      <c r="C195" s="458" t="s">
        <v>447</v>
      </c>
      <c r="D195" s="458" t="s">
        <v>442</v>
      </c>
      <c r="E195" s="459">
        <v>1</v>
      </c>
      <c r="F195" s="459">
        <v>0.9</v>
      </c>
      <c r="G195" s="458" t="s">
        <v>448</v>
      </c>
    </row>
    <row r="196" spans="1:7" s="20" customFormat="1" ht="72" customHeight="1">
      <c r="A196" s="458" t="s">
        <v>449</v>
      </c>
      <c r="B196" s="458" t="s">
        <v>450</v>
      </c>
      <c r="C196" s="458" t="s">
        <v>451</v>
      </c>
      <c r="D196" s="458" t="s">
        <v>442</v>
      </c>
      <c r="E196" s="459">
        <v>1</v>
      </c>
      <c r="F196" s="459">
        <v>0.95</v>
      </c>
      <c r="G196" s="66" t="s">
        <v>452</v>
      </c>
    </row>
    <row r="197" spans="1:7" s="20" customFormat="1" ht="72" customHeight="1">
      <c r="A197" s="458" t="s">
        <v>453</v>
      </c>
      <c r="B197" s="458" t="s">
        <v>454</v>
      </c>
      <c r="C197" s="458" t="s">
        <v>455</v>
      </c>
      <c r="D197" s="458" t="s">
        <v>456</v>
      </c>
      <c r="E197" s="459">
        <v>1</v>
      </c>
      <c r="F197" s="459">
        <v>0.95</v>
      </c>
      <c r="G197" s="66" t="s">
        <v>457</v>
      </c>
    </row>
    <row r="198" spans="1:7" s="20" customFormat="1" ht="134.25" customHeight="1">
      <c r="A198" s="458" t="s">
        <v>458</v>
      </c>
      <c r="B198" s="458" t="s">
        <v>459</v>
      </c>
      <c r="C198" s="458" t="s">
        <v>460</v>
      </c>
      <c r="D198" s="458" t="s">
        <v>456</v>
      </c>
      <c r="E198" s="459">
        <v>1</v>
      </c>
      <c r="F198" s="459">
        <v>1</v>
      </c>
      <c r="G198" s="458" t="s">
        <v>461</v>
      </c>
    </row>
    <row r="199" spans="1:7" s="20" customFormat="1" ht="409.5" customHeight="1">
      <c r="A199" s="71"/>
      <c r="B199" s="62"/>
      <c r="C199" s="62"/>
      <c r="D199" s="62"/>
      <c r="E199" s="63"/>
      <c r="F199" s="62"/>
      <c r="G199" s="72"/>
    </row>
    <row r="200" spans="1:7" s="20" customFormat="1" ht="265.5" customHeight="1">
      <c r="A200" s="73"/>
      <c r="B200" s="62"/>
      <c r="C200" s="62"/>
      <c r="D200" s="62"/>
      <c r="E200" s="63"/>
      <c r="F200" s="62"/>
      <c r="G200" s="72"/>
    </row>
    <row r="201" spans="1:7" s="3" customFormat="1" ht="16.5">
      <c r="A201" s="165" t="s">
        <v>71</v>
      </c>
      <c r="B201" s="166"/>
      <c r="C201" s="166"/>
      <c r="D201" s="166"/>
      <c r="E201" s="166"/>
      <c r="F201" s="166"/>
      <c r="G201" s="167"/>
    </row>
    <row r="202" spans="1:7" s="3" customFormat="1" ht="31.5">
      <c r="A202" s="52" t="s">
        <v>22</v>
      </c>
      <c r="B202" s="52" t="s">
        <v>23</v>
      </c>
      <c r="C202" s="11" t="s">
        <v>53</v>
      </c>
      <c r="D202" s="52" t="s">
        <v>24</v>
      </c>
      <c r="E202" s="52" t="s">
        <v>25</v>
      </c>
      <c r="F202" s="47" t="s">
        <v>26</v>
      </c>
      <c r="G202" s="52" t="s">
        <v>27</v>
      </c>
    </row>
    <row r="203" spans="1:7" s="3" customFormat="1" ht="117.75" customHeight="1">
      <c r="A203" s="140">
        <v>439500</v>
      </c>
      <c r="B203" s="84" t="s">
        <v>603</v>
      </c>
      <c r="C203" s="86">
        <v>45383</v>
      </c>
      <c r="D203" s="83">
        <v>31500000</v>
      </c>
      <c r="E203" s="7" t="s">
        <v>604</v>
      </c>
      <c r="F203" s="7" t="s">
        <v>466</v>
      </c>
      <c r="G203" s="85" t="s">
        <v>605</v>
      </c>
    </row>
    <row r="204" spans="1:7" s="3" customFormat="1" ht="121.5" customHeight="1">
      <c r="A204" s="140">
        <v>436740</v>
      </c>
      <c r="B204" s="84" t="s">
        <v>606</v>
      </c>
      <c r="C204" s="86">
        <v>45386</v>
      </c>
      <c r="D204" s="83">
        <v>149925000</v>
      </c>
      <c r="E204" s="85" t="s">
        <v>607</v>
      </c>
      <c r="F204" s="7" t="s">
        <v>466</v>
      </c>
      <c r="G204" s="85" t="s">
        <v>608</v>
      </c>
    </row>
    <row r="205" spans="1:7" s="3" customFormat="1" ht="120" customHeight="1">
      <c r="A205" s="140">
        <v>438242</v>
      </c>
      <c r="B205" s="84" t="s">
        <v>609</v>
      </c>
      <c r="C205" s="86">
        <v>45386</v>
      </c>
      <c r="D205" s="83">
        <v>647712000</v>
      </c>
      <c r="E205" s="85" t="s">
        <v>610</v>
      </c>
      <c r="F205" s="7" t="s">
        <v>611</v>
      </c>
      <c r="G205" s="85" t="s">
        <v>612</v>
      </c>
    </row>
    <row r="206" spans="1:7" s="3" customFormat="1" ht="132.75" customHeight="1">
      <c r="A206" s="140">
        <v>440035</v>
      </c>
      <c r="B206" s="84" t="s">
        <v>613</v>
      </c>
      <c r="C206" s="86">
        <v>45398</v>
      </c>
      <c r="D206" s="83">
        <v>76988750</v>
      </c>
      <c r="E206" s="85" t="s">
        <v>614</v>
      </c>
      <c r="F206" s="7" t="s">
        <v>466</v>
      </c>
      <c r="G206" s="85" t="s">
        <v>615</v>
      </c>
    </row>
    <row r="207" spans="1:7" s="3" customFormat="1" ht="120" customHeight="1">
      <c r="A207" s="140">
        <v>439289</v>
      </c>
      <c r="B207" s="84" t="s">
        <v>616</v>
      </c>
      <c r="C207" s="86">
        <v>45412</v>
      </c>
      <c r="D207" s="83">
        <v>326288833</v>
      </c>
      <c r="E207" s="85" t="s">
        <v>617</v>
      </c>
      <c r="F207" s="7" t="s">
        <v>618</v>
      </c>
      <c r="G207" s="85" t="s">
        <v>619</v>
      </c>
    </row>
    <row r="208" spans="1:7" s="3" customFormat="1" ht="96.75" customHeight="1">
      <c r="A208" s="140">
        <v>425565</v>
      </c>
      <c r="B208" s="84" t="s">
        <v>620</v>
      </c>
      <c r="C208" s="86">
        <v>45420</v>
      </c>
      <c r="D208" s="83">
        <v>128900000</v>
      </c>
      <c r="E208" s="85" t="s">
        <v>621</v>
      </c>
      <c r="F208" s="7" t="s">
        <v>611</v>
      </c>
      <c r="G208" s="85" t="s">
        <v>622</v>
      </c>
    </row>
    <row r="209" spans="1:7" s="3" customFormat="1" ht="96.75" customHeight="1">
      <c r="A209" s="140">
        <v>439697</v>
      </c>
      <c r="B209" s="84" t="s">
        <v>623</v>
      </c>
      <c r="C209" s="86">
        <v>45419</v>
      </c>
      <c r="D209" s="83">
        <v>29974800</v>
      </c>
      <c r="E209" s="85" t="s">
        <v>643</v>
      </c>
      <c r="F209" s="7" t="s">
        <v>466</v>
      </c>
      <c r="G209" s="85" t="s">
        <v>624</v>
      </c>
    </row>
    <row r="210" spans="1:7" s="3" customFormat="1" ht="123.75" customHeight="1">
      <c r="A210" s="140">
        <v>438242</v>
      </c>
      <c r="B210" s="84" t="s">
        <v>625</v>
      </c>
      <c r="C210" s="86">
        <v>45436</v>
      </c>
      <c r="D210" s="83">
        <v>5814000000</v>
      </c>
      <c r="E210" s="85" t="s">
        <v>626</v>
      </c>
      <c r="F210" s="7" t="s">
        <v>466</v>
      </c>
      <c r="G210" s="85" t="s">
        <v>612</v>
      </c>
    </row>
    <row r="211" spans="1:7" s="3" customFormat="1" ht="123" customHeight="1">
      <c r="A211" s="140">
        <v>438242</v>
      </c>
      <c r="B211" s="84" t="s">
        <v>625</v>
      </c>
      <c r="C211" s="86">
        <v>45420</v>
      </c>
      <c r="D211" s="83">
        <v>1599999984</v>
      </c>
      <c r="E211" s="85" t="s">
        <v>627</v>
      </c>
      <c r="F211" s="7" t="s">
        <v>466</v>
      </c>
      <c r="G211" s="85" t="s">
        <v>612</v>
      </c>
    </row>
    <row r="212" spans="1:7" s="3" customFormat="1" ht="130.5" customHeight="1">
      <c r="A212" s="140">
        <v>425382</v>
      </c>
      <c r="B212" s="84" t="s">
        <v>628</v>
      </c>
      <c r="C212" s="86">
        <v>45443</v>
      </c>
      <c r="D212" s="83">
        <v>1569984500</v>
      </c>
      <c r="E212" s="85" t="s">
        <v>629</v>
      </c>
      <c r="F212" s="7" t="s">
        <v>466</v>
      </c>
      <c r="G212" s="85" t="s">
        <v>630</v>
      </c>
    </row>
    <row r="213" spans="1:7" s="3" customFormat="1" ht="123.75" customHeight="1">
      <c r="A213" s="140">
        <v>429192</v>
      </c>
      <c r="B213" s="84" t="s">
        <v>631</v>
      </c>
      <c r="C213" s="86">
        <v>45460</v>
      </c>
      <c r="D213" s="83">
        <v>750000000</v>
      </c>
      <c r="E213" s="85" t="s">
        <v>632</v>
      </c>
      <c r="F213" s="7" t="s">
        <v>466</v>
      </c>
      <c r="G213" s="85" t="s">
        <v>633</v>
      </c>
    </row>
    <row r="214" spans="1:7" s="3" customFormat="1" ht="117.75" customHeight="1">
      <c r="A214" s="140">
        <v>439347</v>
      </c>
      <c r="B214" s="84" t="s">
        <v>634</v>
      </c>
      <c r="C214" s="86">
        <v>45454</v>
      </c>
      <c r="D214" s="83">
        <v>429300000</v>
      </c>
      <c r="E214" s="85" t="s">
        <v>635</v>
      </c>
      <c r="F214" s="7" t="s">
        <v>466</v>
      </c>
      <c r="G214" s="85" t="s">
        <v>636</v>
      </c>
    </row>
    <row r="215" spans="1:7" s="3" customFormat="1" ht="128.25" customHeight="1">
      <c r="A215" s="140">
        <v>440179</v>
      </c>
      <c r="B215" s="84" t="s">
        <v>637</v>
      </c>
      <c r="C215" s="86">
        <v>45461</v>
      </c>
      <c r="D215" s="83">
        <v>6000000</v>
      </c>
      <c r="E215" s="85" t="s">
        <v>638</v>
      </c>
      <c r="F215" s="7" t="s">
        <v>466</v>
      </c>
      <c r="G215" s="85" t="s">
        <v>639</v>
      </c>
    </row>
    <row r="216" spans="1:7" s="3" customFormat="1" ht="409.6" customHeight="1">
      <c r="A216" s="141"/>
      <c r="B216" s="87"/>
      <c r="C216" s="88"/>
      <c r="D216" s="142"/>
      <c r="E216" s="89"/>
      <c r="F216" s="90"/>
      <c r="G216" s="91"/>
    </row>
    <row r="217" spans="1:7" ht="16.5">
      <c r="A217" s="165" t="s">
        <v>72</v>
      </c>
      <c r="B217" s="166"/>
      <c r="C217" s="166"/>
      <c r="D217" s="166"/>
      <c r="E217" s="166"/>
      <c r="F217" s="166"/>
      <c r="G217" s="167"/>
    </row>
    <row r="218" spans="1:7" ht="33">
      <c r="A218" s="314" t="s">
        <v>70</v>
      </c>
      <c r="B218" s="315"/>
      <c r="C218" s="15" t="s">
        <v>16</v>
      </c>
      <c r="D218" s="15" t="s">
        <v>28</v>
      </c>
      <c r="E218" s="16" t="s">
        <v>640</v>
      </c>
      <c r="F218" s="15" t="s">
        <v>29</v>
      </c>
      <c r="G218" s="94" t="s">
        <v>30</v>
      </c>
    </row>
    <row r="219" spans="1:7" ht="39.75" customHeight="1">
      <c r="A219" s="143">
        <v>100</v>
      </c>
      <c r="B219" s="7"/>
      <c r="C219" s="144" t="s">
        <v>467</v>
      </c>
      <c r="D219" s="8">
        <f>SUM(D220:D224)</f>
        <v>168543414241</v>
      </c>
      <c r="E219" s="8">
        <v>74702641308</v>
      </c>
      <c r="F219" s="8">
        <f>D219-E219</f>
        <v>93840772933</v>
      </c>
      <c r="G219" s="145" t="s">
        <v>100</v>
      </c>
    </row>
    <row r="220" spans="1:7" ht="39.950000000000003" customHeight="1">
      <c r="A220" s="7"/>
      <c r="B220" s="7">
        <v>110</v>
      </c>
      <c r="C220" s="85" t="s">
        <v>468</v>
      </c>
      <c r="D220" s="9">
        <v>104788196838</v>
      </c>
      <c r="E220" s="9">
        <v>45567067626</v>
      </c>
      <c r="F220" s="9">
        <f t="shared" ref="F220:F259" si="1">D220-E220</f>
        <v>59221129212</v>
      </c>
      <c r="G220" s="146"/>
    </row>
    <row r="221" spans="1:7" ht="39.950000000000003" customHeight="1">
      <c r="A221" s="7"/>
      <c r="B221" s="7">
        <v>120</v>
      </c>
      <c r="C221" s="85" t="s">
        <v>469</v>
      </c>
      <c r="D221" s="9">
        <v>2835600000</v>
      </c>
      <c r="E221" s="9">
        <v>1343780000</v>
      </c>
      <c r="F221" s="9">
        <f t="shared" si="1"/>
        <v>1491820000</v>
      </c>
      <c r="G221" s="146"/>
    </row>
    <row r="222" spans="1:7" ht="39.950000000000003" customHeight="1">
      <c r="A222" s="7"/>
      <c r="B222" s="7">
        <v>130</v>
      </c>
      <c r="C222" s="85" t="s">
        <v>470</v>
      </c>
      <c r="D222" s="9">
        <v>37579478172</v>
      </c>
      <c r="E222" s="9">
        <v>16589779443</v>
      </c>
      <c r="F222" s="9">
        <f t="shared" si="1"/>
        <v>20989698729</v>
      </c>
      <c r="G222" s="146"/>
    </row>
    <row r="223" spans="1:7" ht="39.950000000000003" customHeight="1">
      <c r="A223" s="7"/>
      <c r="B223" s="7">
        <v>140</v>
      </c>
      <c r="C223" s="85" t="s">
        <v>471</v>
      </c>
      <c r="D223" s="9">
        <v>20271448765</v>
      </c>
      <c r="E223" s="9">
        <v>9969982321</v>
      </c>
      <c r="F223" s="9">
        <f t="shared" si="1"/>
        <v>10301466444</v>
      </c>
      <c r="G223" s="146"/>
    </row>
    <row r="224" spans="1:7" ht="39.950000000000003" customHeight="1">
      <c r="A224" s="7"/>
      <c r="B224" s="7">
        <v>190</v>
      </c>
      <c r="C224" s="85" t="s">
        <v>472</v>
      </c>
      <c r="D224" s="9">
        <v>3068690466</v>
      </c>
      <c r="E224" s="9">
        <v>1232031918</v>
      </c>
      <c r="F224" s="9">
        <f t="shared" si="1"/>
        <v>1836658548</v>
      </c>
      <c r="G224" s="146"/>
    </row>
    <row r="225" spans="1:7" ht="39.950000000000003" customHeight="1">
      <c r="A225" s="143">
        <v>200</v>
      </c>
      <c r="B225" s="7"/>
      <c r="C225" s="93" t="s">
        <v>473</v>
      </c>
      <c r="D225" s="8">
        <f>SUM(D226:D233)</f>
        <v>104790660387</v>
      </c>
      <c r="E225" s="8">
        <v>17621088496</v>
      </c>
      <c r="F225" s="8">
        <f t="shared" si="1"/>
        <v>87169571891</v>
      </c>
      <c r="G225" s="146"/>
    </row>
    <row r="226" spans="1:7" ht="39.950000000000003" customHeight="1">
      <c r="A226" s="7"/>
      <c r="B226" s="7">
        <v>210</v>
      </c>
      <c r="C226" s="85" t="s">
        <v>474</v>
      </c>
      <c r="D226" s="9">
        <v>9212664906</v>
      </c>
      <c r="E226" s="9">
        <v>2956208606</v>
      </c>
      <c r="F226" s="9">
        <f t="shared" si="1"/>
        <v>6256456300</v>
      </c>
      <c r="G226" s="146"/>
    </row>
    <row r="227" spans="1:7" ht="39.950000000000003" customHeight="1">
      <c r="A227" s="7"/>
      <c r="B227" s="7">
        <v>220</v>
      </c>
      <c r="C227" s="85" t="s">
        <v>475</v>
      </c>
      <c r="D227" s="9">
        <v>893560000</v>
      </c>
      <c r="E227" s="9">
        <v>77849547</v>
      </c>
      <c r="F227" s="9">
        <f t="shared" si="1"/>
        <v>815710453</v>
      </c>
      <c r="G227" s="146"/>
    </row>
    <row r="228" spans="1:7" ht="30" customHeight="1">
      <c r="A228" s="7"/>
      <c r="B228" s="7">
        <v>230</v>
      </c>
      <c r="C228" s="85" t="s">
        <v>476</v>
      </c>
      <c r="D228" s="9">
        <v>5011655431</v>
      </c>
      <c r="E228" s="9">
        <v>1314023895</v>
      </c>
      <c r="F228" s="9">
        <f t="shared" si="1"/>
        <v>3697631536</v>
      </c>
      <c r="G228" s="146"/>
    </row>
    <row r="229" spans="1:7" ht="67.5" customHeight="1">
      <c r="A229" s="7"/>
      <c r="B229" s="7">
        <v>240</v>
      </c>
      <c r="C229" s="85" t="s">
        <v>477</v>
      </c>
      <c r="D229" s="9">
        <v>56334384420</v>
      </c>
      <c r="E229" s="9">
        <v>7435543685</v>
      </c>
      <c r="F229" s="9">
        <f t="shared" si="1"/>
        <v>48898840735</v>
      </c>
      <c r="G229" s="146"/>
    </row>
    <row r="230" spans="1:7" ht="36" customHeight="1">
      <c r="A230" s="7"/>
      <c r="B230" s="7">
        <v>250</v>
      </c>
      <c r="C230" s="85" t="s">
        <v>478</v>
      </c>
      <c r="D230" s="9">
        <v>3526400000</v>
      </c>
      <c r="E230" s="9">
        <v>1202877273</v>
      </c>
      <c r="F230" s="9">
        <f t="shared" si="1"/>
        <v>2323522727</v>
      </c>
      <c r="G230" s="146"/>
    </row>
    <row r="231" spans="1:7" ht="39.950000000000003" customHeight="1">
      <c r="A231" s="7"/>
      <c r="B231" s="7">
        <v>260</v>
      </c>
      <c r="C231" s="85" t="s">
        <v>479</v>
      </c>
      <c r="D231" s="9">
        <v>26394243808</v>
      </c>
      <c r="E231" s="9">
        <v>4410485395</v>
      </c>
      <c r="F231" s="9">
        <f t="shared" si="1"/>
        <v>21983758413</v>
      </c>
      <c r="G231" s="146"/>
    </row>
    <row r="232" spans="1:7" ht="39.950000000000003" customHeight="1">
      <c r="A232" s="7"/>
      <c r="B232" s="7">
        <v>280</v>
      </c>
      <c r="C232" s="85" t="s">
        <v>480</v>
      </c>
      <c r="D232" s="9">
        <v>1156500000</v>
      </c>
      <c r="E232" s="9">
        <v>68116859</v>
      </c>
      <c r="F232" s="9">
        <f t="shared" si="1"/>
        <v>1088383141</v>
      </c>
      <c r="G232" s="146"/>
    </row>
    <row r="233" spans="1:7" ht="55.5" customHeight="1">
      <c r="A233" s="7"/>
      <c r="B233" s="7">
        <v>290</v>
      </c>
      <c r="C233" s="85" t="s">
        <v>481</v>
      </c>
      <c r="D233" s="9">
        <v>2261251822</v>
      </c>
      <c r="E233" s="9">
        <v>155983236</v>
      </c>
      <c r="F233" s="9">
        <f t="shared" si="1"/>
        <v>2105268586</v>
      </c>
      <c r="G233" s="146"/>
    </row>
    <row r="234" spans="1:7" ht="39.950000000000003" customHeight="1">
      <c r="A234" s="143">
        <v>300</v>
      </c>
      <c r="B234" s="7"/>
      <c r="C234" s="93" t="s">
        <v>482</v>
      </c>
      <c r="D234" s="8">
        <f>SUM(D235:D241)</f>
        <v>15027530305</v>
      </c>
      <c r="E234" s="8">
        <v>3066129330</v>
      </c>
      <c r="F234" s="8">
        <f t="shared" si="1"/>
        <v>11961400975</v>
      </c>
      <c r="G234" s="146"/>
    </row>
    <row r="235" spans="1:7" ht="39.950000000000003" customHeight="1">
      <c r="A235" s="7"/>
      <c r="B235" s="7">
        <v>310</v>
      </c>
      <c r="C235" s="85" t="s">
        <v>483</v>
      </c>
      <c r="D235" s="9">
        <v>380582000</v>
      </c>
      <c r="E235" s="9">
        <v>51116686</v>
      </c>
      <c r="F235" s="9">
        <f t="shared" si="1"/>
        <v>329465314</v>
      </c>
      <c r="G235" s="146"/>
    </row>
    <row r="236" spans="1:7" ht="30" customHeight="1">
      <c r="A236" s="7"/>
      <c r="B236" s="7">
        <v>320</v>
      </c>
      <c r="C236" s="85" t="s">
        <v>484</v>
      </c>
      <c r="D236" s="9">
        <v>622529250</v>
      </c>
      <c r="E236" s="9">
        <v>183343536</v>
      </c>
      <c r="F236" s="9">
        <f t="shared" si="1"/>
        <v>439185714</v>
      </c>
      <c r="G236" s="146"/>
    </row>
    <row r="237" spans="1:7" ht="39.950000000000003" customHeight="1">
      <c r="A237" s="7"/>
      <c r="B237" s="7">
        <v>330</v>
      </c>
      <c r="C237" s="85" t="s">
        <v>485</v>
      </c>
      <c r="D237" s="9">
        <v>651070699</v>
      </c>
      <c r="E237" s="9">
        <v>33829946</v>
      </c>
      <c r="F237" s="9">
        <f t="shared" si="1"/>
        <v>617240753</v>
      </c>
      <c r="G237" s="146"/>
    </row>
    <row r="238" spans="1:7" ht="39.950000000000003" customHeight="1">
      <c r="A238" s="7"/>
      <c r="B238" s="7">
        <v>340</v>
      </c>
      <c r="C238" s="85" t="s">
        <v>505</v>
      </c>
      <c r="D238" s="9">
        <v>5779725193</v>
      </c>
      <c r="E238" s="9">
        <v>1208152596</v>
      </c>
      <c r="F238" s="9">
        <f t="shared" si="1"/>
        <v>4571572597</v>
      </c>
      <c r="G238" s="146"/>
    </row>
    <row r="239" spans="1:7" ht="52.5" customHeight="1">
      <c r="A239" s="7"/>
      <c r="B239" s="7">
        <v>350</v>
      </c>
      <c r="C239" s="85" t="s">
        <v>486</v>
      </c>
      <c r="D239" s="9">
        <v>1098504027</v>
      </c>
      <c r="E239" s="9">
        <v>181083867</v>
      </c>
      <c r="F239" s="9">
        <f t="shared" si="1"/>
        <v>917420160</v>
      </c>
      <c r="G239" s="146"/>
    </row>
    <row r="240" spans="1:7" ht="39.950000000000003" customHeight="1">
      <c r="A240" s="7"/>
      <c r="B240" s="7">
        <v>360</v>
      </c>
      <c r="C240" s="85" t="s">
        <v>487</v>
      </c>
      <c r="D240" s="9">
        <v>3945352633</v>
      </c>
      <c r="E240" s="9">
        <v>1318910676</v>
      </c>
      <c r="F240" s="9">
        <f t="shared" si="1"/>
        <v>2626441957</v>
      </c>
      <c r="G240" s="146"/>
    </row>
    <row r="241" spans="1:7" ht="39.950000000000003" customHeight="1">
      <c r="A241" s="7"/>
      <c r="B241" s="7">
        <v>390</v>
      </c>
      <c r="C241" s="85" t="s">
        <v>488</v>
      </c>
      <c r="D241" s="9">
        <v>2549766503</v>
      </c>
      <c r="E241" s="9">
        <v>89692023</v>
      </c>
      <c r="F241" s="9">
        <f t="shared" si="1"/>
        <v>2460074480</v>
      </c>
      <c r="G241" s="146"/>
    </row>
    <row r="242" spans="1:7" ht="39.950000000000003" customHeight="1">
      <c r="A242" s="143">
        <v>400</v>
      </c>
      <c r="B242" s="7"/>
      <c r="C242" s="93" t="s">
        <v>489</v>
      </c>
      <c r="D242" s="8">
        <v>315000000</v>
      </c>
      <c r="E242" s="8">
        <v>0</v>
      </c>
      <c r="F242" s="8">
        <f t="shared" si="1"/>
        <v>315000000</v>
      </c>
      <c r="G242" s="146"/>
    </row>
    <row r="243" spans="1:7" ht="39.950000000000003" customHeight="1">
      <c r="A243" s="143">
        <v>500</v>
      </c>
      <c r="B243" s="7"/>
      <c r="C243" s="93" t="s">
        <v>490</v>
      </c>
      <c r="D243" s="8">
        <f t="shared" ref="D243" si="2">SUM(D244:D250)</f>
        <v>146624797759</v>
      </c>
      <c r="E243" s="8">
        <v>3386059924</v>
      </c>
      <c r="F243" s="8">
        <f t="shared" si="1"/>
        <v>143238737835</v>
      </c>
      <c r="G243" s="146"/>
    </row>
    <row r="244" spans="1:7" ht="39.950000000000003" customHeight="1">
      <c r="A244" s="7"/>
      <c r="B244" s="7">
        <v>510</v>
      </c>
      <c r="C244" s="85" t="s">
        <v>491</v>
      </c>
      <c r="D244" s="9">
        <v>0</v>
      </c>
      <c r="E244" s="8">
        <v>0</v>
      </c>
      <c r="F244" s="9">
        <v>0</v>
      </c>
      <c r="G244" s="146"/>
    </row>
    <row r="245" spans="1:7" ht="28.5" customHeight="1">
      <c r="A245" s="7"/>
      <c r="B245" s="7">
        <v>520</v>
      </c>
      <c r="C245" s="85" t="s">
        <v>492</v>
      </c>
      <c r="D245" s="9">
        <v>32410735088</v>
      </c>
      <c r="E245" s="9">
        <v>1054014134</v>
      </c>
      <c r="F245" s="9">
        <f t="shared" si="1"/>
        <v>31356720954</v>
      </c>
      <c r="G245" s="146"/>
    </row>
    <row r="246" spans="1:7" ht="63" customHeight="1">
      <c r="A246" s="7"/>
      <c r="B246" s="7">
        <v>530</v>
      </c>
      <c r="C246" s="85" t="s">
        <v>493</v>
      </c>
      <c r="D246" s="9">
        <v>86138990780</v>
      </c>
      <c r="E246" s="9">
        <v>1515351753</v>
      </c>
      <c r="F246" s="9">
        <f t="shared" si="1"/>
        <v>84623639027</v>
      </c>
      <c r="G246" s="146"/>
    </row>
    <row r="247" spans="1:7" ht="47.25" customHeight="1">
      <c r="A247" s="7"/>
      <c r="B247" s="7">
        <v>540</v>
      </c>
      <c r="C247" s="85" t="s">
        <v>494</v>
      </c>
      <c r="D247" s="9">
        <v>17152551891</v>
      </c>
      <c r="E247" s="9">
        <v>278966764</v>
      </c>
      <c r="F247" s="9">
        <f t="shared" si="1"/>
        <v>16873585127</v>
      </c>
      <c r="G247" s="146"/>
    </row>
    <row r="248" spans="1:7" ht="49.5" customHeight="1">
      <c r="A248" s="7"/>
      <c r="B248" s="7">
        <v>550</v>
      </c>
      <c r="C248" s="85" t="s">
        <v>495</v>
      </c>
      <c r="D248" s="9">
        <v>80000000</v>
      </c>
      <c r="E248" s="8">
        <v>0</v>
      </c>
      <c r="F248" s="9">
        <f t="shared" si="1"/>
        <v>80000000</v>
      </c>
      <c r="G248" s="146"/>
    </row>
    <row r="249" spans="1:7" ht="52.5" customHeight="1">
      <c r="A249" s="7"/>
      <c r="B249" s="7">
        <v>570</v>
      </c>
      <c r="C249" s="85" t="s">
        <v>496</v>
      </c>
      <c r="D249" s="9">
        <v>7112520000</v>
      </c>
      <c r="E249" s="8">
        <v>537727273</v>
      </c>
      <c r="F249" s="9">
        <f t="shared" si="1"/>
        <v>6574792727</v>
      </c>
      <c r="G249" s="146"/>
    </row>
    <row r="250" spans="1:7" ht="60" customHeight="1">
      <c r="A250" s="7"/>
      <c r="B250" s="7">
        <v>590</v>
      </c>
      <c r="C250" s="85" t="s">
        <v>641</v>
      </c>
      <c r="D250" s="9">
        <v>3730000000</v>
      </c>
      <c r="E250" s="8">
        <v>0</v>
      </c>
      <c r="F250" s="9">
        <f t="shared" si="1"/>
        <v>3730000000</v>
      </c>
      <c r="G250" s="146"/>
    </row>
    <row r="251" spans="1:7" ht="34.5" customHeight="1">
      <c r="A251" s="143">
        <v>800</v>
      </c>
      <c r="B251" s="7"/>
      <c r="C251" s="93" t="s">
        <v>497</v>
      </c>
      <c r="D251" s="8">
        <f>SUM(D252:D254)</f>
        <v>35548127164</v>
      </c>
      <c r="E251" s="8">
        <v>15897136197</v>
      </c>
      <c r="F251" s="8">
        <f t="shared" si="1"/>
        <v>19650990967</v>
      </c>
      <c r="G251" s="146"/>
    </row>
    <row r="252" spans="1:7" ht="69" customHeight="1">
      <c r="A252" s="7"/>
      <c r="B252" s="7">
        <v>810</v>
      </c>
      <c r="C252" s="85" t="s">
        <v>498</v>
      </c>
      <c r="D252" s="9">
        <v>25000000000</v>
      </c>
      <c r="E252" s="9">
        <v>12500000000</v>
      </c>
      <c r="F252" s="9">
        <f t="shared" si="1"/>
        <v>12500000000</v>
      </c>
      <c r="G252" s="146"/>
    </row>
    <row r="253" spans="1:7" ht="54.75" customHeight="1">
      <c r="A253" s="7"/>
      <c r="B253" s="7">
        <v>840</v>
      </c>
      <c r="C253" s="85" t="s">
        <v>499</v>
      </c>
      <c r="D253" s="9">
        <v>3672305000</v>
      </c>
      <c r="E253" s="9">
        <v>588406253</v>
      </c>
      <c r="F253" s="9">
        <f t="shared" si="1"/>
        <v>3083898747</v>
      </c>
      <c r="G253" s="146"/>
    </row>
    <row r="254" spans="1:7" s="20" customFormat="1" ht="52.5" customHeight="1">
      <c r="A254" s="7"/>
      <c r="B254" s="7">
        <v>850</v>
      </c>
      <c r="C254" s="85" t="s">
        <v>500</v>
      </c>
      <c r="D254" s="9">
        <v>6875822164</v>
      </c>
      <c r="E254" s="9">
        <v>2808729944</v>
      </c>
      <c r="F254" s="9">
        <f t="shared" si="1"/>
        <v>4067092220</v>
      </c>
      <c r="G254" s="146"/>
    </row>
    <row r="255" spans="1:7" s="20" customFormat="1" ht="33.75" customHeight="1">
      <c r="A255" s="143">
        <v>900</v>
      </c>
      <c r="B255" s="7"/>
      <c r="C255" s="93" t="s">
        <v>501</v>
      </c>
      <c r="D255" s="8">
        <f>SUM(D256:D258)</f>
        <v>18885830727</v>
      </c>
      <c r="E255" s="8">
        <v>16910027271</v>
      </c>
      <c r="F255" s="8">
        <f t="shared" si="1"/>
        <v>1975803456</v>
      </c>
      <c r="G255" s="146"/>
    </row>
    <row r="256" spans="1:7" s="20" customFormat="1" ht="46.5" customHeight="1">
      <c r="A256" s="7"/>
      <c r="B256" s="7">
        <v>910</v>
      </c>
      <c r="C256" s="85" t="s">
        <v>502</v>
      </c>
      <c r="D256" s="9">
        <v>18592047549</v>
      </c>
      <c r="E256" s="9">
        <v>16910027271</v>
      </c>
      <c r="F256" s="9">
        <f t="shared" si="1"/>
        <v>1682020278</v>
      </c>
      <c r="G256" s="146"/>
    </row>
    <row r="257" spans="1:7" s="20" customFormat="1" ht="54.75" customHeight="1">
      <c r="A257" s="7"/>
      <c r="B257" s="7">
        <v>920</v>
      </c>
      <c r="C257" s="85" t="s">
        <v>503</v>
      </c>
      <c r="D257" s="9">
        <v>200000000</v>
      </c>
      <c r="E257" s="8">
        <v>0</v>
      </c>
      <c r="F257" s="9">
        <f t="shared" si="1"/>
        <v>200000000</v>
      </c>
      <c r="G257" s="146"/>
    </row>
    <row r="258" spans="1:7" s="20" customFormat="1" ht="57.75" customHeight="1">
      <c r="A258" s="92"/>
      <c r="B258" s="7">
        <v>960</v>
      </c>
      <c r="C258" s="91" t="s">
        <v>504</v>
      </c>
      <c r="D258" s="9">
        <v>93783178</v>
      </c>
      <c r="E258" s="8">
        <v>0</v>
      </c>
      <c r="F258" s="9">
        <f t="shared" si="1"/>
        <v>93783178</v>
      </c>
      <c r="G258" s="146"/>
    </row>
    <row r="259" spans="1:7" s="20" customFormat="1" ht="34.5" customHeight="1">
      <c r="A259" s="409" t="s">
        <v>506</v>
      </c>
      <c r="B259" s="409"/>
      <c r="C259" s="409"/>
      <c r="D259" s="8">
        <f>+D219+D225+D234+D242+D243+D251+D255</f>
        <v>489735360583</v>
      </c>
      <c r="E259" s="8">
        <v>131583082526</v>
      </c>
      <c r="F259" s="8">
        <f t="shared" si="1"/>
        <v>358152278057</v>
      </c>
      <c r="G259" s="147"/>
    </row>
    <row r="260" spans="1:7" s="20" customFormat="1" ht="409.5" customHeight="1">
      <c r="A260" s="410"/>
      <c r="B260" s="411"/>
      <c r="C260" s="411"/>
      <c r="D260" s="412"/>
      <c r="E260" s="412"/>
      <c r="F260" s="413"/>
      <c r="G260" s="408"/>
    </row>
    <row r="261" spans="1:7" ht="365.25" customHeight="1">
      <c r="A261" s="414"/>
      <c r="B261" s="415"/>
      <c r="C261" s="416"/>
      <c r="D261" s="415"/>
      <c r="E261" s="415"/>
      <c r="F261" s="415"/>
      <c r="G261" s="417"/>
    </row>
    <row r="262" spans="1:7" ht="18.75">
      <c r="A262" s="311" t="s">
        <v>337</v>
      </c>
      <c r="B262" s="312"/>
      <c r="C262" s="312"/>
      <c r="D262" s="312"/>
      <c r="E262" s="312"/>
      <c r="F262" s="312"/>
      <c r="G262" s="313"/>
    </row>
    <row r="263" spans="1:7" ht="16.5">
      <c r="A263" s="165" t="s">
        <v>338</v>
      </c>
      <c r="B263" s="166"/>
      <c r="C263" s="166"/>
      <c r="D263" s="166"/>
      <c r="E263" s="166"/>
      <c r="F263" s="166"/>
      <c r="G263" s="167"/>
    </row>
    <row r="264" spans="1:7" ht="15.75" customHeight="1">
      <c r="A264" s="168" t="s">
        <v>151</v>
      </c>
      <c r="B264" s="170"/>
      <c r="C264" s="170"/>
      <c r="D264" s="170"/>
      <c r="E264" s="170"/>
      <c r="F264" s="170"/>
      <c r="G264" s="169"/>
    </row>
    <row r="265" spans="1:7" ht="31.5" customHeight="1">
      <c r="A265" s="47" t="s">
        <v>15</v>
      </c>
      <c r="B265" s="47" t="s">
        <v>32</v>
      </c>
      <c r="C265" s="168" t="s">
        <v>16</v>
      </c>
      <c r="D265" s="169"/>
      <c r="E265" s="168" t="s">
        <v>33</v>
      </c>
      <c r="F265" s="169"/>
      <c r="G265" s="47" t="s">
        <v>34</v>
      </c>
    </row>
    <row r="266" spans="1:7" ht="30">
      <c r="A266" s="425">
        <v>2</v>
      </c>
      <c r="B266" s="425" t="s">
        <v>104</v>
      </c>
      <c r="C266" s="439" t="s">
        <v>105</v>
      </c>
      <c r="D266" s="439"/>
      <c r="E266" s="439" t="s">
        <v>106</v>
      </c>
      <c r="F266" s="439"/>
      <c r="G266" s="442">
        <v>214381151</v>
      </c>
    </row>
    <row r="267" spans="1:7" ht="45">
      <c r="A267" s="442">
        <v>3</v>
      </c>
      <c r="B267" s="425" t="s">
        <v>107</v>
      </c>
      <c r="C267" s="439" t="s">
        <v>105</v>
      </c>
      <c r="D267" s="439"/>
      <c r="E267" s="439" t="s">
        <v>108</v>
      </c>
      <c r="F267" s="439"/>
      <c r="G267" s="442">
        <v>216882331</v>
      </c>
    </row>
    <row r="268" spans="1:7" s="3" customFormat="1" ht="45">
      <c r="A268" s="442">
        <v>4</v>
      </c>
      <c r="B268" s="425" t="s">
        <v>169</v>
      </c>
      <c r="C268" s="439" t="s">
        <v>105</v>
      </c>
      <c r="D268" s="439"/>
      <c r="E268" s="439" t="s">
        <v>170</v>
      </c>
      <c r="F268" s="439"/>
      <c r="G268" s="442">
        <v>214383302</v>
      </c>
    </row>
    <row r="269" spans="1:7" s="3" customFormat="1" ht="15.75" customHeight="1">
      <c r="A269" s="168" t="s">
        <v>285</v>
      </c>
      <c r="B269" s="170"/>
      <c r="C269" s="170"/>
      <c r="D269" s="170"/>
      <c r="E269" s="170"/>
      <c r="F269" s="170"/>
      <c r="G269" s="169"/>
    </row>
    <row r="270" spans="1:7" s="3" customFormat="1" ht="31.5" customHeight="1">
      <c r="A270" s="47" t="s">
        <v>15</v>
      </c>
      <c r="B270" s="47" t="s">
        <v>32</v>
      </c>
      <c r="C270" s="168" t="s">
        <v>16</v>
      </c>
      <c r="D270" s="169"/>
      <c r="E270" s="168" t="s">
        <v>33</v>
      </c>
      <c r="F270" s="169"/>
      <c r="G270" s="47" t="s">
        <v>34</v>
      </c>
    </row>
    <row r="271" spans="1:7" s="3" customFormat="1" ht="62.25" customHeight="1">
      <c r="A271" s="425">
        <v>1</v>
      </c>
      <c r="B271" s="425" t="s">
        <v>199</v>
      </c>
      <c r="C271" s="439" t="s">
        <v>200</v>
      </c>
      <c r="D271" s="439"/>
      <c r="E271" s="440" t="s">
        <v>201</v>
      </c>
      <c r="F271" s="441"/>
      <c r="G271" s="425" t="s">
        <v>202</v>
      </c>
    </row>
    <row r="272" spans="1:7" s="3" customFormat="1" ht="45">
      <c r="A272" s="442">
        <v>2</v>
      </c>
      <c r="B272" s="425" t="s">
        <v>674</v>
      </c>
      <c r="C272" s="439" t="s">
        <v>203</v>
      </c>
      <c r="D272" s="439"/>
      <c r="E272" s="440" t="s">
        <v>204</v>
      </c>
      <c r="F272" s="441"/>
      <c r="G272" s="425" t="s">
        <v>202</v>
      </c>
    </row>
    <row r="273" spans="1:7" s="3" customFormat="1" ht="60" customHeight="1">
      <c r="A273" s="442">
        <v>3</v>
      </c>
      <c r="B273" s="425" t="s">
        <v>205</v>
      </c>
      <c r="C273" s="440" t="s">
        <v>206</v>
      </c>
      <c r="D273" s="441"/>
      <c r="E273" s="440" t="s">
        <v>207</v>
      </c>
      <c r="F273" s="441"/>
      <c r="G273" s="425" t="s">
        <v>208</v>
      </c>
    </row>
    <row r="274" spans="1:7" s="3" customFormat="1" ht="57" customHeight="1">
      <c r="A274" s="442">
        <v>4</v>
      </c>
      <c r="B274" s="425" t="s">
        <v>209</v>
      </c>
      <c r="C274" s="440" t="s">
        <v>206</v>
      </c>
      <c r="D274" s="441"/>
      <c r="E274" s="440" t="s">
        <v>207</v>
      </c>
      <c r="F274" s="441"/>
      <c r="G274" s="425" t="s">
        <v>210</v>
      </c>
    </row>
    <row r="275" spans="1:7" s="3" customFormat="1" ht="40.5" customHeight="1">
      <c r="A275" s="442">
        <v>5</v>
      </c>
      <c r="B275" s="425" t="s">
        <v>211</v>
      </c>
      <c r="C275" s="439" t="s">
        <v>212</v>
      </c>
      <c r="D275" s="439"/>
      <c r="E275" s="439" t="s">
        <v>213</v>
      </c>
      <c r="F275" s="439"/>
      <c r="G275" s="425" t="s">
        <v>675</v>
      </c>
    </row>
    <row r="276" spans="1:7" s="3" customFormat="1" ht="45">
      <c r="A276" s="442">
        <v>6</v>
      </c>
      <c r="B276" s="425" t="s">
        <v>214</v>
      </c>
      <c r="C276" s="439" t="s">
        <v>212</v>
      </c>
      <c r="D276" s="439"/>
      <c r="E276" s="439" t="s">
        <v>215</v>
      </c>
      <c r="F276" s="439"/>
      <c r="G276" s="425" t="s">
        <v>676</v>
      </c>
    </row>
    <row r="277" spans="1:7" s="3" customFormat="1" ht="15.75" customHeight="1">
      <c r="A277" s="168" t="s">
        <v>268</v>
      </c>
      <c r="B277" s="170"/>
      <c r="C277" s="170"/>
      <c r="D277" s="170"/>
      <c r="E277" s="170"/>
      <c r="F277" s="170"/>
      <c r="G277" s="169"/>
    </row>
    <row r="278" spans="1:7" s="3" customFormat="1" ht="31.5" customHeight="1">
      <c r="A278" s="47" t="s">
        <v>15</v>
      </c>
      <c r="B278" s="47" t="s">
        <v>32</v>
      </c>
      <c r="C278" s="168" t="s">
        <v>16</v>
      </c>
      <c r="D278" s="169"/>
      <c r="E278" s="168" t="s">
        <v>33</v>
      </c>
      <c r="F278" s="169"/>
      <c r="G278" s="47" t="s">
        <v>34</v>
      </c>
    </row>
    <row r="279" spans="1:7" s="3" customFormat="1" ht="138" customHeight="1">
      <c r="A279" s="119">
        <v>1</v>
      </c>
      <c r="B279" s="119" t="s">
        <v>464</v>
      </c>
      <c r="C279" s="154" t="str">
        <f>UPPER("Encuesta de satisfación al Cliente - SDNA")</f>
        <v>ENCUESTA DE SATISFACIÓN AL CLIENTE - SDNA</v>
      </c>
      <c r="D279" s="156"/>
      <c r="E279" s="154" t="s">
        <v>253</v>
      </c>
      <c r="F279" s="156"/>
      <c r="G279" s="119" t="s">
        <v>254</v>
      </c>
    </row>
    <row r="280" spans="1:7" s="3" customFormat="1" ht="129.75" customHeight="1">
      <c r="A280" s="119">
        <v>2</v>
      </c>
      <c r="B280" s="119" t="s">
        <v>464</v>
      </c>
      <c r="C280" s="154" t="str">
        <f>UPPER("Registro de Reclamo -SDNA")</f>
        <v>REGISTRO DE RECLAMO -SDNA</v>
      </c>
      <c r="D280" s="156"/>
      <c r="E280" s="154" t="s">
        <v>253</v>
      </c>
      <c r="F280" s="156"/>
      <c r="G280" s="119" t="s">
        <v>255</v>
      </c>
    </row>
    <row r="281" spans="1:7" s="3" customFormat="1" ht="143.25" customHeight="1">
      <c r="A281" s="119">
        <v>3</v>
      </c>
      <c r="B281" s="119" t="s">
        <v>464</v>
      </c>
      <c r="C281" s="154" t="str">
        <f>UPPER("Encuesta de satisfación al Cliente - SAVSEC")</f>
        <v>ENCUESTA DE SATISFACIÓN AL CLIENTE - SAVSEC</v>
      </c>
      <c r="D281" s="156"/>
      <c r="E281" s="159" t="s">
        <v>181</v>
      </c>
      <c r="F281" s="159"/>
      <c r="G281" s="119" t="s">
        <v>256</v>
      </c>
    </row>
    <row r="282" spans="1:7" s="3" customFormat="1" ht="147" customHeight="1">
      <c r="A282" s="119">
        <v>4</v>
      </c>
      <c r="B282" s="119" t="s">
        <v>464</v>
      </c>
      <c r="C282" s="154" t="str">
        <f>UPPER("Registro de Reclamo -SAVSEC")</f>
        <v>REGISTRO DE RECLAMO -SAVSEC</v>
      </c>
      <c r="D282" s="156"/>
      <c r="E282" s="159" t="s">
        <v>181</v>
      </c>
      <c r="F282" s="159"/>
      <c r="G282" s="119" t="s">
        <v>257</v>
      </c>
    </row>
    <row r="283" spans="1:7" s="3" customFormat="1" ht="99.75" customHeight="1">
      <c r="A283" s="119">
        <v>5</v>
      </c>
      <c r="B283" s="119" t="s">
        <v>464</v>
      </c>
      <c r="C283" s="154" t="s">
        <v>258</v>
      </c>
      <c r="D283" s="156"/>
      <c r="E283" s="159" t="s">
        <v>259</v>
      </c>
      <c r="F283" s="159"/>
      <c r="G283" s="119" t="s">
        <v>260</v>
      </c>
    </row>
    <row r="284" spans="1:7" s="3" customFormat="1" ht="102" customHeight="1">
      <c r="A284" s="119">
        <v>6</v>
      </c>
      <c r="B284" s="119" t="s">
        <v>464</v>
      </c>
      <c r="C284" s="154" t="s">
        <v>261</v>
      </c>
      <c r="D284" s="156"/>
      <c r="E284" s="159" t="s">
        <v>262</v>
      </c>
      <c r="F284" s="159"/>
      <c r="G284" s="119" t="s">
        <v>263</v>
      </c>
    </row>
    <row r="285" spans="1:7" s="3" customFormat="1" ht="114" customHeight="1">
      <c r="A285" s="119">
        <v>7</v>
      </c>
      <c r="B285" s="119" t="s">
        <v>464</v>
      </c>
      <c r="C285" s="154" t="s">
        <v>264</v>
      </c>
      <c r="D285" s="156"/>
      <c r="E285" s="159" t="s">
        <v>262</v>
      </c>
      <c r="F285" s="159"/>
      <c r="G285" s="119" t="s">
        <v>265</v>
      </c>
    </row>
    <row r="286" spans="1:7" s="3" customFormat="1" ht="120" customHeight="1">
      <c r="A286" s="119">
        <v>8</v>
      </c>
      <c r="B286" s="119" t="s">
        <v>464</v>
      </c>
      <c r="C286" s="154" t="s">
        <v>266</v>
      </c>
      <c r="D286" s="156"/>
      <c r="E286" s="159" t="s">
        <v>262</v>
      </c>
      <c r="F286" s="159"/>
      <c r="G286" s="119" t="s">
        <v>267</v>
      </c>
    </row>
    <row r="287" spans="1:7" ht="15" customHeight="1">
      <c r="A287" s="168" t="s">
        <v>244</v>
      </c>
      <c r="B287" s="170"/>
      <c r="C287" s="170"/>
      <c r="D287" s="170"/>
      <c r="E287" s="170"/>
      <c r="F287" s="170"/>
      <c r="G287" s="169"/>
    </row>
    <row r="288" spans="1:7" s="20" customFormat="1" ht="31.5" customHeight="1">
      <c r="A288" s="47" t="s">
        <v>15</v>
      </c>
      <c r="B288" s="47" t="s">
        <v>32</v>
      </c>
      <c r="C288" s="168" t="s">
        <v>16</v>
      </c>
      <c r="D288" s="169"/>
      <c r="E288" s="168" t="s">
        <v>33</v>
      </c>
      <c r="F288" s="169"/>
      <c r="G288" s="47" t="s">
        <v>34</v>
      </c>
    </row>
    <row r="289" spans="1:7" s="20" customFormat="1" ht="74.25" customHeight="1">
      <c r="A289" s="50">
        <v>1</v>
      </c>
      <c r="B289" s="106" t="s">
        <v>529</v>
      </c>
      <c r="C289" s="180" t="s">
        <v>246</v>
      </c>
      <c r="D289" s="181"/>
      <c r="E289" s="180" t="s">
        <v>245</v>
      </c>
      <c r="F289" s="181"/>
      <c r="G289" s="57" t="s">
        <v>247</v>
      </c>
    </row>
    <row r="290" spans="1:7" s="20" customFormat="1" ht="18.75" customHeight="1">
      <c r="A290" s="51"/>
      <c r="B290" s="107"/>
      <c r="C290" s="39"/>
      <c r="D290" s="39"/>
      <c r="E290" s="39"/>
      <c r="F290" s="39"/>
      <c r="G290" s="114"/>
    </row>
    <row r="291" spans="1:7" s="20" customFormat="1" ht="409.5" customHeight="1">
      <c r="A291" s="51"/>
      <c r="B291" s="39"/>
      <c r="C291" s="39"/>
      <c r="D291" s="40"/>
      <c r="E291" s="39"/>
      <c r="F291" s="40"/>
      <c r="G291" s="41"/>
    </row>
    <row r="292" spans="1:7" s="20" customFormat="1" ht="15.75" customHeight="1">
      <c r="A292" s="168" t="s">
        <v>269</v>
      </c>
      <c r="B292" s="170"/>
      <c r="C292" s="170"/>
      <c r="D292" s="170"/>
      <c r="E292" s="170"/>
      <c r="F292" s="170"/>
      <c r="G292" s="169"/>
    </row>
    <row r="293" spans="1:7" s="20" customFormat="1" ht="15.75">
      <c r="A293" s="194" t="s">
        <v>56</v>
      </c>
      <c r="B293" s="195"/>
      <c r="C293" s="194" t="s">
        <v>16</v>
      </c>
      <c r="D293" s="195"/>
      <c r="E293" s="4" t="s">
        <v>4</v>
      </c>
      <c r="F293" s="194" t="s">
        <v>57</v>
      </c>
      <c r="G293" s="195"/>
    </row>
    <row r="294" spans="1:7" s="20" customFormat="1" ht="30" customHeight="1">
      <c r="A294" s="58">
        <v>1</v>
      </c>
      <c r="B294" s="58" t="s">
        <v>270</v>
      </c>
      <c r="C294" s="214" t="s">
        <v>271</v>
      </c>
      <c r="D294" s="215"/>
      <c r="E294" s="58" t="s">
        <v>272</v>
      </c>
      <c r="F294" s="214" t="s">
        <v>273</v>
      </c>
      <c r="G294" s="215"/>
    </row>
    <row r="295" spans="1:7" ht="16.5">
      <c r="A295" s="203" t="s">
        <v>339</v>
      </c>
      <c r="B295" s="204"/>
      <c r="C295" s="204"/>
      <c r="D295" s="204"/>
      <c r="E295" s="204"/>
      <c r="F295" s="204"/>
      <c r="G295" s="205"/>
    </row>
    <row r="296" spans="1:7" s="20" customFormat="1" ht="15.75" customHeight="1">
      <c r="A296" s="168" t="s">
        <v>151</v>
      </c>
      <c r="B296" s="170"/>
      <c r="C296" s="170"/>
      <c r="D296" s="170"/>
      <c r="E296" s="170"/>
      <c r="F296" s="170"/>
      <c r="G296" s="169"/>
    </row>
    <row r="297" spans="1:7" ht="15.75">
      <c r="A297" s="194" t="s">
        <v>56</v>
      </c>
      <c r="B297" s="195"/>
      <c r="C297" s="194" t="s">
        <v>16</v>
      </c>
      <c r="D297" s="195"/>
      <c r="E297" s="4" t="s">
        <v>52</v>
      </c>
      <c r="F297" s="194" t="s">
        <v>57</v>
      </c>
      <c r="G297" s="195"/>
    </row>
    <row r="298" spans="1:7" s="20" customFormat="1" ht="48" customHeight="1">
      <c r="A298" s="460" t="s">
        <v>109</v>
      </c>
      <c r="B298" s="461"/>
      <c r="C298" s="463" t="s">
        <v>110</v>
      </c>
      <c r="D298" s="464"/>
      <c r="E298" s="462" t="s">
        <v>462</v>
      </c>
      <c r="F298" s="183" t="s">
        <v>111</v>
      </c>
      <c r="G298" s="184"/>
    </row>
    <row r="299" spans="1:7" s="20" customFormat="1" ht="81.75" customHeight="1">
      <c r="A299" s="30"/>
      <c r="B299" s="31"/>
      <c r="C299" s="30"/>
      <c r="D299" s="31"/>
      <c r="E299" s="32"/>
      <c r="F299" s="30"/>
      <c r="G299" s="31"/>
    </row>
    <row r="300" spans="1:7" s="20" customFormat="1" ht="15.75" customHeight="1">
      <c r="A300" s="168" t="s">
        <v>314</v>
      </c>
      <c r="B300" s="170"/>
      <c r="C300" s="170"/>
      <c r="D300" s="170"/>
      <c r="E300" s="170"/>
      <c r="F300" s="170"/>
      <c r="G300" s="169"/>
    </row>
    <row r="301" spans="1:7" s="20" customFormat="1" ht="15.75" customHeight="1">
      <c r="A301" s="194" t="s">
        <v>56</v>
      </c>
      <c r="B301" s="195"/>
      <c r="C301" s="194" t="s">
        <v>16</v>
      </c>
      <c r="D301" s="195"/>
      <c r="E301" s="4" t="s">
        <v>52</v>
      </c>
      <c r="F301" s="194" t="s">
        <v>57</v>
      </c>
      <c r="G301" s="195"/>
    </row>
    <row r="302" spans="1:7" ht="49.5" customHeight="1">
      <c r="A302" s="188" t="s">
        <v>109</v>
      </c>
      <c r="B302" s="189"/>
      <c r="C302" s="392" t="s">
        <v>315</v>
      </c>
      <c r="D302" s="393"/>
      <c r="E302" s="46" t="s">
        <v>102</v>
      </c>
      <c r="F302" s="192" t="s">
        <v>102</v>
      </c>
      <c r="G302" s="193"/>
    </row>
    <row r="303" spans="1:7" s="20" customFormat="1" ht="15.75" customHeight="1">
      <c r="A303" s="168" t="s">
        <v>268</v>
      </c>
      <c r="B303" s="170"/>
      <c r="C303" s="170"/>
      <c r="D303" s="170"/>
      <c r="E303" s="170"/>
      <c r="F303" s="170"/>
      <c r="G303" s="169"/>
    </row>
    <row r="304" spans="1:7" s="20" customFormat="1" ht="15.75">
      <c r="A304" s="194" t="s">
        <v>56</v>
      </c>
      <c r="B304" s="195"/>
      <c r="C304" s="194" t="s">
        <v>16</v>
      </c>
      <c r="D304" s="195"/>
      <c r="E304" s="4" t="s">
        <v>52</v>
      </c>
      <c r="F304" s="194" t="s">
        <v>57</v>
      </c>
      <c r="G304" s="195"/>
    </row>
    <row r="305" spans="1:7" s="20" customFormat="1">
      <c r="A305" s="196" t="s">
        <v>319</v>
      </c>
      <c r="B305" s="172"/>
      <c r="C305" s="196" t="s">
        <v>320</v>
      </c>
      <c r="D305" s="172"/>
      <c r="E305" s="139">
        <v>45028</v>
      </c>
      <c r="F305" s="196" t="s">
        <v>148</v>
      </c>
      <c r="G305" s="172"/>
    </row>
    <row r="306" spans="1:7" ht="335.25" customHeight="1">
      <c r="A306" s="206"/>
      <c r="B306" s="207"/>
      <c r="C306" s="207"/>
      <c r="D306" s="207"/>
      <c r="E306" s="207"/>
      <c r="F306" s="207"/>
      <c r="G306" s="208"/>
    </row>
    <row r="307" spans="1:7" s="20" customFormat="1" ht="15.75" customHeight="1">
      <c r="A307" s="168" t="s">
        <v>269</v>
      </c>
      <c r="B307" s="170"/>
      <c r="C307" s="170"/>
      <c r="D307" s="170"/>
      <c r="E307" s="170"/>
      <c r="F307" s="170"/>
      <c r="G307" s="169"/>
    </row>
    <row r="308" spans="1:7" s="20" customFormat="1" ht="15.75">
      <c r="A308" s="194" t="s">
        <v>56</v>
      </c>
      <c r="B308" s="195"/>
      <c r="C308" s="194" t="s">
        <v>16</v>
      </c>
      <c r="D308" s="195"/>
      <c r="E308" s="4" t="s">
        <v>4</v>
      </c>
      <c r="F308" s="194" t="s">
        <v>57</v>
      </c>
      <c r="G308" s="195"/>
    </row>
    <row r="309" spans="1:7" s="20" customFormat="1" ht="15" customHeight="1">
      <c r="A309" s="219" t="s">
        <v>274</v>
      </c>
      <c r="B309" s="220"/>
      <c r="C309" s="219" t="s">
        <v>275</v>
      </c>
      <c r="D309" s="220"/>
      <c r="E309" s="35">
        <v>45000</v>
      </c>
      <c r="F309" s="209" t="s">
        <v>276</v>
      </c>
      <c r="G309" s="210"/>
    </row>
    <row r="310" spans="1:7" s="20" customFormat="1" ht="122.25" customHeight="1">
      <c r="A310" s="48"/>
      <c r="B310" s="49"/>
      <c r="C310" s="49"/>
      <c r="D310" s="49"/>
      <c r="E310" s="33"/>
      <c r="F310" s="34"/>
      <c r="G310" s="29"/>
    </row>
    <row r="311" spans="1:7" ht="16.5">
      <c r="A311" s="165" t="s">
        <v>340</v>
      </c>
      <c r="B311" s="166"/>
      <c r="C311" s="166"/>
      <c r="D311" s="166"/>
      <c r="E311" s="166"/>
      <c r="F311" s="166"/>
      <c r="G311" s="167"/>
    </row>
    <row r="312" spans="1:7" ht="63" customHeight="1">
      <c r="A312" s="168" t="s">
        <v>63</v>
      </c>
      <c r="B312" s="170"/>
      <c r="C312" s="170"/>
      <c r="D312" s="170"/>
      <c r="E312" s="170"/>
      <c r="F312" s="169"/>
      <c r="G312" s="52" t="s">
        <v>31</v>
      </c>
    </row>
    <row r="313" spans="1:7" s="20" customFormat="1" ht="46.5" customHeight="1">
      <c r="A313" s="426" t="s">
        <v>527</v>
      </c>
      <c r="B313" s="426"/>
      <c r="C313" s="426"/>
      <c r="D313" s="426"/>
      <c r="E313" s="426"/>
      <c r="F313" s="426"/>
      <c r="G313" s="105" t="s">
        <v>528</v>
      </c>
    </row>
    <row r="314" spans="1:7" s="5" customFormat="1" ht="15.75" customHeight="1">
      <c r="A314" s="185" t="s">
        <v>341</v>
      </c>
      <c r="B314" s="186"/>
      <c r="C314" s="186"/>
      <c r="D314" s="186"/>
      <c r="E314" s="186"/>
      <c r="F314" s="186"/>
      <c r="G314" s="187"/>
    </row>
    <row r="315" spans="1:7" s="5" customFormat="1" ht="16.5">
      <c r="A315" s="211" t="s">
        <v>342</v>
      </c>
      <c r="B315" s="212"/>
      <c r="C315" s="212"/>
      <c r="D315" s="212"/>
      <c r="E315" s="212"/>
      <c r="F315" s="212"/>
      <c r="G315" s="213"/>
    </row>
    <row r="316" spans="1:7" s="21" customFormat="1">
      <c r="A316" s="405" t="s">
        <v>64</v>
      </c>
      <c r="B316" s="406"/>
      <c r="C316" s="216" t="s">
        <v>65</v>
      </c>
      <c r="D316" s="407"/>
      <c r="E316" s="216" t="s">
        <v>57</v>
      </c>
      <c r="F316" s="217"/>
      <c r="G316" s="218"/>
    </row>
    <row r="317" spans="1:7" s="21" customFormat="1" ht="15.75">
      <c r="A317" s="175" t="s">
        <v>279</v>
      </c>
      <c r="B317" s="176"/>
      <c r="C317" s="176"/>
      <c r="D317" s="176"/>
      <c r="E317" s="176"/>
      <c r="F317" s="176"/>
      <c r="G317" s="177"/>
    </row>
    <row r="318" spans="1:7" s="21" customFormat="1" ht="15" customHeight="1">
      <c r="A318" s="465">
        <v>1</v>
      </c>
      <c r="B318" s="466"/>
      <c r="C318" s="467" t="s">
        <v>239</v>
      </c>
      <c r="D318" s="468"/>
      <c r="E318" s="467" t="s">
        <v>240</v>
      </c>
      <c r="F318" s="469"/>
      <c r="G318" s="468"/>
    </row>
    <row r="319" spans="1:7" s="21" customFormat="1" ht="39.75" customHeight="1">
      <c r="A319" s="465">
        <v>1</v>
      </c>
      <c r="B319" s="466"/>
      <c r="C319" s="467" t="s">
        <v>241</v>
      </c>
      <c r="D319" s="468"/>
      <c r="E319" s="467" t="s">
        <v>242</v>
      </c>
      <c r="F319" s="469"/>
      <c r="G319" s="468"/>
    </row>
    <row r="320" spans="1:7" s="5" customFormat="1" ht="15.75">
      <c r="A320" s="175" t="s">
        <v>277</v>
      </c>
      <c r="B320" s="176"/>
      <c r="C320" s="176"/>
      <c r="D320" s="176"/>
      <c r="E320" s="176"/>
      <c r="F320" s="176"/>
      <c r="G320" s="177"/>
    </row>
    <row r="321" spans="1:7" s="5" customFormat="1" ht="90" customHeight="1">
      <c r="A321" s="171" t="s">
        <v>142</v>
      </c>
      <c r="B321" s="182"/>
      <c r="C321" s="171" t="s">
        <v>278</v>
      </c>
      <c r="D321" s="172"/>
      <c r="E321" s="190" t="s">
        <v>171</v>
      </c>
      <c r="F321" s="191"/>
      <c r="G321" s="182"/>
    </row>
    <row r="322" spans="1:7" s="21" customFormat="1" ht="60" customHeight="1">
      <c r="A322" s="171" t="s">
        <v>172</v>
      </c>
      <c r="B322" s="182"/>
      <c r="C322" s="171" t="s">
        <v>173</v>
      </c>
      <c r="D322" s="172"/>
      <c r="E322" s="190" t="s">
        <v>174</v>
      </c>
      <c r="F322" s="191"/>
      <c r="G322" s="182"/>
    </row>
    <row r="323" spans="1:7" s="21" customFormat="1" ht="131.25" customHeight="1">
      <c r="A323" s="171" t="s">
        <v>175</v>
      </c>
      <c r="B323" s="182"/>
      <c r="C323" s="171" t="s">
        <v>176</v>
      </c>
      <c r="D323" s="172"/>
      <c r="E323" s="190" t="s">
        <v>177</v>
      </c>
      <c r="F323" s="191"/>
      <c r="G323" s="182"/>
    </row>
    <row r="324" spans="1:7" s="21" customFormat="1" ht="96.75" customHeight="1">
      <c r="A324" s="171" t="s">
        <v>178</v>
      </c>
      <c r="B324" s="182"/>
      <c r="C324" s="171" t="s">
        <v>179</v>
      </c>
      <c r="D324" s="172"/>
      <c r="E324" s="190" t="s">
        <v>180</v>
      </c>
      <c r="F324" s="191"/>
      <c r="G324" s="182"/>
    </row>
    <row r="325" spans="1:7" s="5" customFormat="1" ht="15.75">
      <c r="A325" s="175" t="s">
        <v>335</v>
      </c>
      <c r="B325" s="176"/>
      <c r="C325" s="176"/>
      <c r="D325" s="176"/>
      <c r="E325" s="176"/>
      <c r="F325" s="176"/>
      <c r="G325" s="177"/>
    </row>
    <row r="326" spans="1:7" s="5" customFormat="1" ht="57" customHeight="1">
      <c r="A326" s="36">
        <v>1</v>
      </c>
      <c r="B326" s="108" t="s">
        <v>537</v>
      </c>
      <c r="C326" s="173" t="s">
        <v>216</v>
      </c>
      <c r="D326" s="174"/>
      <c r="E326" s="364" t="s">
        <v>336</v>
      </c>
      <c r="F326" s="365"/>
      <c r="G326" s="366"/>
    </row>
    <row r="327" spans="1:7" ht="15.75">
      <c r="A327" s="175" t="s">
        <v>279</v>
      </c>
      <c r="B327" s="176"/>
      <c r="C327" s="176"/>
      <c r="D327" s="176"/>
      <c r="E327" s="176"/>
      <c r="F327" s="176"/>
      <c r="G327" s="177"/>
    </row>
    <row r="328" spans="1:7" ht="51.75" customHeight="1">
      <c r="A328" s="61">
        <v>5</v>
      </c>
      <c r="B328" s="109"/>
      <c r="C328" s="178" t="s">
        <v>252</v>
      </c>
      <c r="D328" s="179"/>
      <c r="E328" s="197" t="s">
        <v>166</v>
      </c>
      <c r="F328" s="198"/>
      <c r="G328" s="199"/>
    </row>
    <row r="329" spans="1:7" ht="53.25" customHeight="1">
      <c r="A329" s="61">
        <v>1</v>
      </c>
      <c r="B329" s="109"/>
      <c r="C329" s="178" t="s">
        <v>538</v>
      </c>
      <c r="D329" s="179"/>
      <c r="E329" s="197" t="s">
        <v>166</v>
      </c>
      <c r="F329" s="198"/>
      <c r="G329" s="199"/>
    </row>
    <row r="330" spans="1:7" ht="33" customHeight="1">
      <c r="A330" s="61">
        <v>1</v>
      </c>
      <c r="B330" s="109"/>
      <c r="C330" s="178" t="s">
        <v>167</v>
      </c>
      <c r="D330" s="179"/>
      <c r="E330" s="197" t="s">
        <v>168</v>
      </c>
      <c r="F330" s="198"/>
      <c r="G330" s="199"/>
    </row>
    <row r="331" spans="1:7" ht="16.5">
      <c r="A331" s="369" t="s">
        <v>349</v>
      </c>
      <c r="B331" s="166"/>
      <c r="C331" s="166"/>
      <c r="D331" s="166"/>
      <c r="E331" s="166"/>
      <c r="F331" s="166"/>
      <c r="G331" s="370"/>
    </row>
    <row r="332" spans="1:7" ht="31.5">
      <c r="A332" s="47" t="s">
        <v>58</v>
      </c>
      <c r="B332" s="47" t="s">
        <v>59</v>
      </c>
      <c r="C332" s="168" t="s">
        <v>62</v>
      </c>
      <c r="D332" s="169"/>
      <c r="E332" s="47" t="s">
        <v>60</v>
      </c>
      <c r="F332" s="168" t="s">
        <v>61</v>
      </c>
      <c r="G332" s="169"/>
    </row>
    <row r="333" spans="1:7" ht="409.6" customHeight="1">
      <c r="A333" s="98" t="s">
        <v>515</v>
      </c>
      <c r="B333" s="98" t="s">
        <v>514</v>
      </c>
      <c r="C333" s="470" t="s">
        <v>465</v>
      </c>
      <c r="D333" s="470"/>
      <c r="E333" s="471" t="s">
        <v>243</v>
      </c>
      <c r="F333" s="371" t="s">
        <v>513</v>
      </c>
      <c r="G333" s="372"/>
    </row>
    <row r="334" spans="1:7" s="20" customFormat="1" ht="36" customHeight="1">
      <c r="A334" s="440" t="s">
        <v>780</v>
      </c>
      <c r="B334" s="475"/>
      <c r="C334" s="475"/>
      <c r="D334" s="475"/>
      <c r="E334" s="441"/>
      <c r="F334" s="440" t="s">
        <v>779</v>
      </c>
      <c r="G334" s="441"/>
    </row>
    <row r="335" spans="1:7" s="20" customFormat="1" ht="200.25" customHeight="1">
      <c r="A335" s="115"/>
      <c r="B335" s="472"/>
      <c r="C335" s="473"/>
      <c r="D335" s="473"/>
      <c r="E335" s="473"/>
      <c r="F335" s="472"/>
      <c r="G335" s="474"/>
    </row>
    <row r="336" spans="1:7" ht="18.75">
      <c r="A336" s="185" t="s">
        <v>343</v>
      </c>
      <c r="B336" s="186"/>
      <c r="C336" s="186"/>
      <c r="D336" s="186"/>
      <c r="E336" s="186"/>
      <c r="F336" s="186"/>
      <c r="G336" s="187"/>
    </row>
    <row r="337" spans="1:7" ht="15.75" customHeight="1">
      <c r="A337" s="165" t="s">
        <v>344</v>
      </c>
      <c r="B337" s="166"/>
      <c r="C337" s="166"/>
      <c r="D337" s="166"/>
      <c r="E337" s="166"/>
      <c r="F337" s="166"/>
      <c r="G337" s="167"/>
    </row>
    <row r="338" spans="1:7" ht="32.25" customHeight="1">
      <c r="A338" s="47" t="s">
        <v>35</v>
      </c>
      <c r="B338" s="47" t="s">
        <v>36</v>
      </c>
      <c r="C338" s="168" t="s">
        <v>16</v>
      </c>
      <c r="D338" s="169"/>
      <c r="E338" s="47" t="s">
        <v>37</v>
      </c>
      <c r="F338" s="168" t="s">
        <v>54</v>
      </c>
      <c r="G338" s="169"/>
    </row>
    <row r="339" spans="1:7" s="20" customFormat="1" ht="32.25" customHeight="1">
      <c r="A339" s="45">
        <v>17097</v>
      </c>
      <c r="B339" s="22">
        <v>45418</v>
      </c>
      <c r="C339" s="200" t="s">
        <v>112</v>
      </c>
      <c r="D339" s="200"/>
      <c r="E339" s="99" t="s">
        <v>309</v>
      </c>
      <c r="F339" s="201" t="s">
        <v>521</v>
      </c>
      <c r="G339" s="202"/>
    </row>
    <row r="340" spans="1:7" s="20" customFormat="1" ht="32.25" customHeight="1">
      <c r="A340" s="45">
        <v>17202</v>
      </c>
      <c r="B340" s="22">
        <v>45440</v>
      </c>
      <c r="C340" s="200" t="s">
        <v>112</v>
      </c>
      <c r="D340" s="200"/>
      <c r="E340" s="99" t="s">
        <v>519</v>
      </c>
      <c r="F340" s="201" t="s">
        <v>522</v>
      </c>
      <c r="G340" s="202"/>
    </row>
    <row r="341" spans="1:7" s="20" customFormat="1" ht="32.25" customHeight="1">
      <c r="A341" s="45">
        <v>17229</v>
      </c>
      <c r="B341" s="22">
        <v>45443</v>
      </c>
      <c r="C341" s="200" t="s">
        <v>112</v>
      </c>
      <c r="D341" s="200"/>
      <c r="E341" s="99" t="s">
        <v>520</v>
      </c>
      <c r="F341" s="201" t="s">
        <v>523</v>
      </c>
      <c r="G341" s="202"/>
    </row>
    <row r="342" spans="1:7" s="20" customFormat="1" ht="32.25" customHeight="1">
      <c r="A342" s="45">
        <v>17255</v>
      </c>
      <c r="B342" s="22">
        <v>45454</v>
      </c>
      <c r="C342" s="200" t="s">
        <v>112</v>
      </c>
      <c r="D342" s="200"/>
      <c r="E342" s="99" t="s">
        <v>309</v>
      </c>
      <c r="F342" s="201" t="s">
        <v>524</v>
      </c>
      <c r="G342" s="202"/>
    </row>
    <row r="343" spans="1:7" s="20" customFormat="1" ht="32.25" customHeight="1">
      <c r="A343" s="45">
        <v>17298</v>
      </c>
      <c r="B343" s="22">
        <v>45462</v>
      </c>
      <c r="C343" s="200" t="s">
        <v>112</v>
      </c>
      <c r="D343" s="200"/>
      <c r="E343" s="99" t="s">
        <v>309</v>
      </c>
      <c r="F343" s="201" t="s">
        <v>525</v>
      </c>
      <c r="G343" s="202"/>
    </row>
    <row r="344" spans="1:7" s="20" customFormat="1" ht="32.25" customHeight="1">
      <c r="A344" s="45">
        <v>17350</v>
      </c>
      <c r="B344" s="22">
        <v>45469</v>
      </c>
      <c r="C344" s="200" t="s">
        <v>112</v>
      </c>
      <c r="D344" s="200"/>
      <c r="E344" s="99" t="s">
        <v>309</v>
      </c>
      <c r="F344" s="201" t="s">
        <v>526</v>
      </c>
      <c r="G344" s="202"/>
    </row>
    <row r="345" spans="1:7" s="20" customFormat="1" ht="277.5" customHeight="1" thickBot="1">
      <c r="A345" s="26"/>
      <c r="B345" s="24"/>
      <c r="C345" s="23"/>
      <c r="D345" s="23"/>
      <c r="E345" s="23"/>
      <c r="F345" s="25"/>
      <c r="G345" s="27"/>
    </row>
    <row r="346" spans="1:7" s="20" customFormat="1" ht="18.75">
      <c r="A346" s="394" t="s">
        <v>345</v>
      </c>
      <c r="B346" s="395"/>
      <c r="C346" s="395"/>
      <c r="D346" s="395"/>
      <c r="E346" s="395"/>
      <c r="F346" s="395"/>
      <c r="G346" s="396"/>
    </row>
    <row r="347" spans="1:7" s="20" customFormat="1" ht="16.5">
      <c r="A347" s="389" t="s">
        <v>346</v>
      </c>
      <c r="B347" s="390"/>
      <c r="C347" s="390"/>
      <c r="D347" s="390"/>
      <c r="E347" s="390"/>
      <c r="F347" s="390"/>
      <c r="G347" s="391"/>
    </row>
    <row r="348" spans="1:7" ht="15.75">
      <c r="A348" s="162" t="s">
        <v>38</v>
      </c>
      <c r="B348" s="163"/>
      <c r="C348" s="163"/>
      <c r="D348" s="163"/>
      <c r="E348" s="163"/>
      <c r="F348" s="163"/>
      <c r="G348" s="164"/>
    </row>
    <row r="349" spans="1:7" ht="15.75" customHeight="1">
      <c r="A349" s="52" t="s">
        <v>55</v>
      </c>
      <c r="B349" s="11" t="s">
        <v>52</v>
      </c>
      <c r="C349" s="162" t="s">
        <v>16</v>
      </c>
      <c r="D349" s="163"/>
      <c r="E349" s="164"/>
      <c r="F349" s="168" t="s">
        <v>39</v>
      </c>
      <c r="G349" s="169"/>
    </row>
    <row r="350" spans="1:7" s="20" customFormat="1" ht="34.5" customHeight="1">
      <c r="A350" s="119" t="s">
        <v>541</v>
      </c>
      <c r="B350" s="129">
        <v>45440</v>
      </c>
      <c r="C350" s="154" t="s">
        <v>544</v>
      </c>
      <c r="D350" s="155"/>
      <c r="E350" s="156"/>
      <c r="F350" s="222" t="s">
        <v>98</v>
      </c>
      <c r="G350" s="223"/>
    </row>
    <row r="351" spans="1:7" s="20" customFormat="1" ht="31.5" customHeight="1">
      <c r="A351" s="119" t="s">
        <v>540</v>
      </c>
      <c r="B351" s="129">
        <v>45440</v>
      </c>
      <c r="C351" s="154" t="s">
        <v>543</v>
      </c>
      <c r="D351" s="155"/>
      <c r="E351" s="156"/>
      <c r="F351" s="224"/>
      <c r="G351" s="225"/>
    </row>
    <row r="352" spans="1:7" s="20" customFormat="1" ht="31.5" customHeight="1">
      <c r="A352" s="119" t="s">
        <v>539</v>
      </c>
      <c r="B352" s="129">
        <v>45471</v>
      </c>
      <c r="C352" s="154" t="s">
        <v>542</v>
      </c>
      <c r="D352" s="155"/>
      <c r="E352" s="156"/>
      <c r="F352" s="226"/>
      <c r="G352" s="227"/>
    </row>
    <row r="353" spans="1:7" ht="15.75">
      <c r="A353" s="162" t="s">
        <v>40</v>
      </c>
      <c r="B353" s="163"/>
      <c r="C353" s="163"/>
      <c r="D353" s="163"/>
      <c r="E353" s="163"/>
      <c r="F353" s="163"/>
      <c r="G353" s="164"/>
    </row>
    <row r="354" spans="1:7" ht="15.75" customHeight="1">
      <c r="A354" s="52" t="s">
        <v>55</v>
      </c>
      <c r="B354" s="11" t="s">
        <v>52</v>
      </c>
      <c r="C354" s="162" t="s">
        <v>16</v>
      </c>
      <c r="D354" s="163"/>
      <c r="E354" s="164"/>
      <c r="F354" s="168" t="s">
        <v>39</v>
      </c>
      <c r="G354" s="169"/>
    </row>
    <row r="355" spans="1:7" s="20" customFormat="1" ht="51.75" customHeight="1">
      <c r="A355" s="125" t="s">
        <v>545</v>
      </c>
      <c r="B355" s="129">
        <v>45422</v>
      </c>
      <c r="C355" s="154" t="s">
        <v>548</v>
      </c>
      <c r="D355" s="155"/>
      <c r="E355" s="156"/>
      <c r="F355" s="201" t="s">
        <v>98</v>
      </c>
      <c r="G355" s="221"/>
    </row>
    <row r="356" spans="1:7" s="20" customFormat="1" ht="51.75" customHeight="1">
      <c r="A356" s="119" t="s">
        <v>546</v>
      </c>
      <c r="B356" s="129">
        <v>45475</v>
      </c>
      <c r="C356" s="154" t="s">
        <v>549</v>
      </c>
      <c r="D356" s="155"/>
      <c r="E356" s="156"/>
      <c r="F356" s="201" t="s">
        <v>98</v>
      </c>
      <c r="G356" s="221"/>
    </row>
    <row r="357" spans="1:7" s="20" customFormat="1" ht="55.5" customHeight="1">
      <c r="A357" s="119" t="s">
        <v>547</v>
      </c>
      <c r="B357" s="129">
        <v>45475</v>
      </c>
      <c r="C357" s="154" t="s">
        <v>550</v>
      </c>
      <c r="D357" s="155"/>
      <c r="E357" s="156"/>
      <c r="F357" s="201" t="s">
        <v>98</v>
      </c>
      <c r="G357" s="221"/>
    </row>
    <row r="358" spans="1:7" ht="15.75" customHeight="1">
      <c r="A358" s="162" t="s">
        <v>551</v>
      </c>
      <c r="B358" s="163"/>
      <c r="C358" s="163"/>
      <c r="D358" s="163"/>
      <c r="E358" s="163"/>
      <c r="F358" s="163"/>
      <c r="G358" s="164"/>
    </row>
    <row r="359" spans="1:7" ht="15" customHeight="1">
      <c r="A359" s="52" t="s">
        <v>55</v>
      </c>
      <c r="B359" s="11" t="s">
        <v>52</v>
      </c>
      <c r="C359" s="162" t="s">
        <v>16</v>
      </c>
      <c r="D359" s="163"/>
      <c r="E359" s="164"/>
      <c r="F359" s="168" t="s">
        <v>39</v>
      </c>
      <c r="G359" s="169"/>
    </row>
    <row r="360" spans="1:7" ht="51.75" customHeight="1">
      <c r="A360" s="125" t="s">
        <v>552</v>
      </c>
      <c r="B360" s="129">
        <v>45400</v>
      </c>
      <c r="C360" s="154" t="s">
        <v>553</v>
      </c>
      <c r="D360" s="155"/>
      <c r="E360" s="156"/>
      <c r="F360" s="367" t="s">
        <v>98</v>
      </c>
      <c r="G360" s="368"/>
    </row>
    <row r="361" spans="1:7" s="20" customFormat="1" ht="157.5" customHeight="1">
      <c r="A361" s="130"/>
      <c r="B361" s="131"/>
      <c r="C361" s="128"/>
      <c r="D361" s="128"/>
      <c r="E361" s="128"/>
      <c r="F361" s="132"/>
      <c r="G361" s="113"/>
    </row>
    <row r="362" spans="1:7" s="20" customFormat="1" ht="228" customHeight="1">
      <c r="A362" s="126"/>
      <c r="B362" s="127"/>
      <c r="C362" s="128"/>
      <c r="D362" s="112"/>
      <c r="E362" s="112"/>
      <c r="F362" s="110"/>
      <c r="G362" s="111"/>
    </row>
    <row r="363" spans="1:7" s="20" customFormat="1" ht="228" customHeight="1">
      <c r="A363" s="126"/>
      <c r="B363" s="127"/>
      <c r="C363" s="128"/>
      <c r="D363" s="112"/>
      <c r="E363" s="112"/>
      <c r="F363" s="110"/>
      <c r="G363" s="111"/>
    </row>
    <row r="364" spans="1:7" s="20" customFormat="1" ht="228" customHeight="1">
      <c r="A364" s="126"/>
      <c r="B364" s="127"/>
      <c r="C364" s="128"/>
      <c r="D364" s="112"/>
      <c r="E364" s="112"/>
      <c r="F364" s="110"/>
      <c r="G364" s="111"/>
    </row>
    <row r="365" spans="1:7" s="20" customFormat="1" ht="114.75" customHeight="1">
      <c r="A365" s="126"/>
      <c r="B365" s="127"/>
      <c r="C365" s="128"/>
      <c r="D365" s="112"/>
      <c r="E365" s="112"/>
      <c r="F365" s="110"/>
      <c r="G365" s="111"/>
    </row>
    <row r="366" spans="1:7" s="20" customFormat="1" ht="246.75" customHeight="1">
      <c r="A366" s="126"/>
      <c r="B366" s="127"/>
      <c r="C366" s="128"/>
      <c r="D366" s="112"/>
      <c r="E366" s="112"/>
      <c r="F366" s="110"/>
      <c r="G366" s="111"/>
    </row>
    <row r="367" spans="1:7" s="20" customFormat="1" ht="281.25" customHeight="1">
      <c r="A367" s="126"/>
      <c r="B367" s="127"/>
      <c r="C367" s="128"/>
      <c r="D367" s="112"/>
      <c r="E367" s="112"/>
      <c r="F367" s="110"/>
      <c r="G367" s="111"/>
    </row>
    <row r="368" spans="1:7" s="20" customFormat="1" ht="15.75">
      <c r="A368" s="157" t="s">
        <v>554</v>
      </c>
      <c r="B368" s="157"/>
      <c r="C368" s="157"/>
      <c r="D368" s="157"/>
      <c r="E368" s="157"/>
      <c r="F368" s="157"/>
      <c r="G368" s="157"/>
    </row>
    <row r="369" spans="1:7" s="20" customFormat="1" ht="15.75">
      <c r="A369" s="157" t="s">
        <v>41</v>
      </c>
      <c r="B369" s="157"/>
      <c r="C369" s="157"/>
      <c r="D369" s="157"/>
      <c r="E369" s="157"/>
      <c r="F369" s="157"/>
      <c r="G369" s="157"/>
    </row>
    <row r="370" spans="1:7" s="20" customFormat="1" ht="15.75">
      <c r="A370" s="134" t="s">
        <v>55</v>
      </c>
      <c r="B370" s="135" t="s">
        <v>52</v>
      </c>
      <c r="C370" s="157" t="s">
        <v>16</v>
      </c>
      <c r="D370" s="157"/>
      <c r="E370" s="157"/>
      <c r="F370" s="158" t="s">
        <v>39</v>
      </c>
      <c r="G370" s="158"/>
    </row>
    <row r="371" spans="1:7" s="20" customFormat="1" ht="75" customHeight="1">
      <c r="A371" s="119" t="s">
        <v>555</v>
      </c>
      <c r="B371" s="137">
        <v>45356</v>
      </c>
      <c r="C371" s="154" t="s">
        <v>556</v>
      </c>
      <c r="D371" s="155"/>
      <c r="E371" s="156"/>
      <c r="F371" s="159" t="s">
        <v>557</v>
      </c>
      <c r="G371" s="159"/>
    </row>
    <row r="372" spans="1:7" s="20" customFormat="1" ht="247.5" customHeight="1">
      <c r="A372" s="119" t="s">
        <v>558</v>
      </c>
      <c r="B372" s="137" t="s">
        <v>559</v>
      </c>
      <c r="C372" s="154" t="s">
        <v>560</v>
      </c>
      <c r="D372" s="155"/>
      <c r="E372" s="156"/>
      <c r="F372" s="160" t="s">
        <v>561</v>
      </c>
      <c r="G372" s="161"/>
    </row>
    <row r="373" spans="1:7" s="20" customFormat="1" ht="15" customHeight="1">
      <c r="A373" s="389" t="s">
        <v>348</v>
      </c>
      <c r="B373" s="390"/>
      <c r="C373" s="390"/>
      <c r="D373" s="390"/>
      <c r="E373" s="390"/>
      <c r="F373" s="390"/>
      <c r="G373" s="391"/>
    </row>
    <row r="374" spans="1:7" ht="15.75">
      <c r="A374" s="162" t="s">
        <v>42</v>
      </c>
      <c r="B374" s="163"/>
      <c r="C374" s="164"/>
      <c r="D374" s="162" t="s">
        <v>48</v>
      </c>
      <c r="E374" s="163"/>
      <c r="F374" s="163"/>
      <c r="G374" s="164"/>
    </row>
    <row r="375" spans="1:7" ht="15" customHeight="1">
      <c r="A375" s="363">
        <v>2019</v>
      </c>
      <c r="B375" s="363"/>
      <c r="C375" s="363"/>
      <c r="D375" s="362" t="s">
        <v>321</v>
      </c>
      <c r="E375" s="362"/>
      <c r="F375" s="362"/>
      <c r="G375" s="362"/>
    </row>
    <row r="376" spans="1:7" ht="15" customHeight="1">
      <c r="A376" s="363">
        <v>2020</v>
      </c>
      <c r="B376" s="363"/>
      <c r="C376" s="363"/>
      <c r="D376" s="362" t="s">
        <v>322</v>
      </c>
      <c r="E376" s="362"/>
      <c r="F376" s="362"/>
      <c r="G376" s="362"/>
    </row>
    <row r="377" spans="1:7" ht="15" customHeight="1">
      <c r="A377" s="363">
        <v>2021</v>
      </c>
      <c r="B377" s="363"/>
      <c r="C377" s="363"/>
      <c r="D377" s="362" t="s">
        <v>323</v>
      </c>
      <c r="E377" s="362"/>
      <c r="F377" s="362"/>
      <c r="G377" s="362"/>
    </row>
    <row r="378" spans="1:7" ht="15" customHeight="1">
      <c r="A378" s="363">
        <v>2022</v>
      </c>
      <c r="B378" s="363"/>
      <c r="C378" s="363"/>
      <c r="D378" s="362">
        <v>2.75</v>
      </c>
      <c r="E378" s="362"/>
      <c r="F378" s="362"/>
      <c r="G378" s="362"/>
    </row>
    <row r="379" spans="1:7" ht="15" customHeight="1">
      <c r="A379" s="148">
        <v>2024</v>
      </c>
      <c r="B379" s="149"/>
      <c r="C379" s="150"/>
      <c r="D379" s="151">
        <v>2.82</v>
      </c>
      <c r="E379" s="152"/>
      <c r="F379" s="152"/>
      <c r="G379" s="153"/>
    </row>
    <row r="380" spans="1:7" ht="15" customHeight="1">
      <c r="A380" s="359" t="s">
        <v>347</v>
      </c>
      <c r="B380" s="360"/>
      <c r="C380" s="360"/>
      <c r="D380" s="360"/>
      <c r="E380" s="360"/>
      <c r="F380" s="360"/>
      <c r="G380" s="361"/>
    </row>
    <row r="381" spans="1:7" ht="15" customHeight="1">
      <c r="A381" s="356" t="s">
        <v>115</v>
      </c>
      <c r="B381" s="357"/>
      <c r="C381" s="357"/>
      <c r="D381" s="357"/>
      <c r="E381" s="357"/>
      <c r="F381" s="357"/>
      <c r="G381" s="358"/>
    </row>
    <row r="382" spans="1:7" ht="15" customHeight="1">
      <c r="A382" s="350" t="s">
        <v>116</v>
      </c>
      <c r="B382" s="351"/>
      <c r="C382" s="351"/>
      <c r="D382" s="351"/>
      <c r="E382" s="351"/>
      <c r="F382" s="351"/>
      <c r="G382" s="352"/>
    </row>
    <row r="383" spans="1:7" ht="15" customHeight="1">
      <c r="A383" s="353" t="s">
        <v>117</v>
      </c>
      <c r="B383" s="354"/>
      <c r="C383" s="354"/>
      <c r="D383" s="354"/>
      <c r="E383" s="354"/>
      <c r="F383" s="354"/>
      <c r="G383" s="355"/>
    </row>
    <row r="384" spans="1:7" ht="15" customHeight="1">
      <c r="A384" s="353" t="s">
        <v>118</v>
      </c>
      <c r="B384" s="354"/>
      <c r="C384" s="354"/>
      <c r="D384" s="354"/>
      <c r="E384" s="354"/>
      <c r="F384" s="354"/>
      <c r="G384" s="355"/>
    </row>
    <row r="385" spans="1:7" ht="15" customHeight="1">
      <c r="A385" s="350" t="s">
        <v>119</v>
      </c>
      <c r="B385" s="351"/>
      <c r="C385" s="351"/>
      <c r="D385" s="351"/>
      <c r="E385" s="351"/>
      <c r="F385" s="351"/>
      <c r="G385" s="352"/>
    </row>
    <row r="386" spans="1:7" ht="15" customHeight="1">
      <c r="A386" s="350" t="s">
        <v>120</v>
      </c>
      <c r="B386" s="351"/>
      <c r="C386" s="351"/>
      <c r="D386" s="351"/>
      <c r="E386" s="351"/>
      <c r="F386" s="351"/>
      <c r="G386" s="352"/>
    </row>
    <row r="387" spans="1:7" ht="15" customHeight="1">
      <c r="A387" s="350" t="s">
        <v>121</v>
      </c>
      <c r="B387" s="351"/>
      <c r="C387" s="351"/>
      <c r="D387" s="351"/>
      <c r="E387" s="351"/>
      <c r="F387" s="351"/>
      <c r="G387" s="352"/>
    </row>
    <row r="388" spans="1:7" ht="15" customHeight="1">
      <c r="A388" s="350" t="s">
        <v>122</v>
      </c>
      <c r="B388" s="351"/>
      <c r="C388" s="351"/>
      <c r="D388" s="351"/>
      <c r="E388" s="351"/>
      <c r="F388" s="351"/>
      <c r="G388" s="352"/>
    </row>
    <row r="389" spans="1:7" ht="15" customHeight="1">
      <c r="A389" s="350" t="s">
        <v>123</v>
      </c>
      <c r="B389" s="351"/>
      <c r="C389" s="351"/>
      <c r="D389" s="351"/>
      <c r="E389" s="351"/>
      <c r="F389" s="351"/>
      <c r="G389" s="352"/>
    </row>
    <row r="390" spans="1:7" ht="15.75" customHeight="1" thickBot="1">
      <c r="A390" s="347" t="s">
        <v>124</v>
      </c>
      <c r="B390" s="348"/>
      <c r="C390" s="348"/>
      <c r="D390" s="348"/>
      <c r="E390" s="348"/>
      <c r="F390" s="348"/>
      <c r="G390" s="349"/>
    </row>
  </sheetData>
  <mergeCells count="348">
    <mergeCell ref="C164:C168"/>
    <mergeCell ref="A318:B318"/>
    <mergeCell ref="A319:B319"/>
    <mergeCell ref="A334:E334"/>
    <mergeCell ref="B1:E4"/>
    <mergeCell ref="A126:A129"/>
    <mergeCell ref="B126:B129"/>
    <mergeCell ref="A141:G141"/>
    <mergeCell ref="A317:G317"/>
    <mergeCell ref="A143:G143"/>
    <mergeCell ref="A87:A88"/>
    <mergeCell ref="B87:B88"/>
    <mergeCell ref="D87:D88"/>
    <mergeCell ref="F87:F88"/>
    <mergeCell ref="G87:G88"/>
    <mergeCell ref="C286:D286"/>
    <mergeCell ref="A316:B316"/>
    <mergeCell ref="C316:D316"/>
    <mergeCell ref="A308:B308"/>
    <mergeCell ref="C308:D308"/>
    <mergeCell ref="A113:G113"/>
    <mergeCell ref="C268:D268"/>
    <mergeCell ref="A120:G120"/>
    <mergeCell ref="A9:G9"/>
    <mergeCell ref="A16:G16"/>
    <mergeCell ref="A90:G90"/>
    <mergeCell ref="A91:G91"/>
    <mergeCell ref="C359:E359"/>
    <mergeCell ref="F359:G359"/>
    <mergeCell ref="A348:G348"/>
    <mergeCell ref="C349:E349"/>
    <mergeCell ref="F349:G349"/>
    <mergeCell ref="C330:D330"/>
    <mergeCell ref="A311:G311"/>
    <mergeCell ref="A307:G307"/>
    <mergeCell ref="C302:D302"/>
    <mergeCell ref="A346:G346"/>
    <mergeCell ref="A347:G347"/>
    <mergeCell ref="C343:D343"/>
    <mergeCell ref="F308:G308"/>
    <mergeCell ref="C309:D309"/>
    <mergeCell ref="F338:G338"/>
    <mergeCell ref="F344:G344"/>
    <mergeCell ref="A312:F312"/>
    <mergeCell ref="A313:F313"/>
    <mergeCell ref="C351:E351"/>
    <mergeCell ref="C350:E350"/>
    <mergeCell ref="F350:G352"/>
    <mergeCell ref="B10:G10"/>
    <mergeCell ref="B23:C23"/>
    <mergeCell ref="A13:G13"/>
    <mergeCell ref="F26:G26"/>
    <mergeCell ref="D24:E24"/>
    <mergeCell ref="F24:G24"/>
    <mergeCell ref="F18:G18"/>
    <mergeCell ref="B19:C19"/>
    <mergeCell ref="D19:E19"/>
    <mergeCell ref="F19:G19"/>
    <mergeCell ref="B20:C20"/>
    <mergeCell ref="D23:E23"/>
    <mergeCell ref="F23:G23"/>
    <mergeCell ref="A381:G381"/>
    <mergeCell ref="A380:G380"/>
    <mergeCell ref="D378:G378"/>
    <mergeCell ref="A374:C374"/>
    <mergeCell ref="A375:C375"/>
    <mergeCell ref="D374:G374"/>
    <mergeCell ref="E326:G326"/>
    <mergeCell ref="E321:G321"/>
    <mergeCell ref="F360:G360"/>
    <mergeCell ref="A378:C378"/>
    <mergeCell ref="D375:G375"/>
    <mergeCell ref="D377:G377"/>
    <mergeCell ref="A331:G331"/>
    <mergeCell ref="F333:G333"/>
    <mergeCell ref="C332:D332"/>
    <mergeCell ref="F343:G343"/>
    <mergeCell ref="C342:D342"/>
    <mergeCell ref="F342:G342"/>
    <mergeCell ref="A377:C377"/>
    <mergeCell ref="A376:C376"/>
    <mergeCell ref="D376:G376"/>
    <mergeCell ref="A373:G373"/>
    <mergeCell ref="F339:G339"/>
    <mergeCell ref="A358:G358"/>
    <mergeCell ref="A390:G390"/>
    <mergeCell ref="A389:G389"/>
    <mergeCell ref="A388:G388"/>
    <mergeCell ref="A387:G387"/>
    <mergeCell ref="A386:G386"/>
    <mergeCell ref="A385:G385"/>
    <mergeCell ref="A384:G384"/>
    <mergeCell ref="A383:G383"/>
    <mergeCell ref="A382:G382"/>
    <mergeCell ref="A5:G6"/>
    <mergeCell ref="A68:G68"/>
    <mergeCell ref="B30:C30"/>
    <mergeCell ref="B31:C31"/>
    <mergeCell ref="D31:E31"/>
    <mergeCell ref="F30:G30"/>
    <mergeCell ref="F31:G31"/>
    <mergeCell ref="A11:G11"/>
    <mergeCell ref="B27:C27"/>
    <mergeCell ref="B63:D63"/>
    <mergeCell ref="E63:G63"/>
    <mergeCell ref="A17:G17"/>
    <mergeCell ref="B21:C21"/>
    <mergeCell ref="A7:G8"/>
    <mergeCell ref="F20:G20"/>
    <mergeCell ref="B25:C25"/>
    <mergeCell ref="A12:G12"/>
    <mergeCell ref="A39:D39"/>
    <mergeCell ref="A42:G42"/>
    <mergeCell ref="A28:A29"/>
    <mergeCell ref="B46:C46"/>
    <mergeCell ref="B47:C47"/>
    <mergeCell ref="B51:C51"/>
    <mergeCell ref="A61:G61"/>
    <mergeCell ref="A114:G114"/>
    <mergeCell ref="A131:G131"/>
    <mergeCell ref="A138:G138"/>
    <mergeCell ref="C267:D267"/>
    <mergeCell ref="C77:D77"/>
    <mergeCell ref="E77:F77"/>
    <mergeCell ref="C78:D78"/>
    <mergeCell ref="E78:F78"/>
    <mergeCell ref="C79:D79"/>
    <mergeCell ref="E79:F79"/>
    <mergeCell ref="A81:G81"/>
    <mergeCell ref="C265:D265"/>
    <mergeCell ref="A96:G96"/>
    <mergeCell ref="A118:G118"/>
    <mergeCell ref="A262:G262"/>
    <mergeCell ref="A217:G217"/>
    <mergeCell ref="A201:G201"/>
    <mergeCell ref="A125:G125"/>
    <mergeCell ref="A130:G130"/>
    <mergeCell ref="A264:G264"/>
    <mergeCell ref="A218:B218"/>
    <mergeCell ref="A112:G112"/>
    <mergeCell ref="A94:G94"/>
    <mergeCell ref="A109:G109"/>
    <mergeCell ref="E71:G71"/>
    <mergeCell ref="B72:D72"/>
    <mergeCell ref="E72:G72"/>
    <mergeCell ref="B69:D69"/>
    <mergeCell ref="C76:D76"/>
    <mergeCell ref="E76:F76"/>
    <mergeCell ref="E69:G69"/>
    <mergeCell ref="A75:G75"/>
    <mergeCell ref="A73:G73"/>
    <mergeCell ref="B70:D70"/>
    <mergeCell ref="E70:G70"/>
    <mergeCell ref="B71:D71"/>
    <mergeCell ref="F27:G27"/>
    <mergeCell ref="F35:G35"/>
    <mergeCell ref="B18:C18"/>
    <mergeCell ref="D18:E18"/>
    <mergeCell ref="B35:C35"/>
    <mergeCell ref="D27:E27"/>
    <mergeCell ref="A45:G45"/>
    <mergeCell ref="F25:G25"/>
    <mergeCell ref="D26:E26"/>
    <mergeCell ref="D20:E20"/>
    <mergeCell ref="D21:E21"/>
    <mergeCell ref="D22:E22"/>
    <mergeCell ref="D25:E25"/>
    <mergeCell ref="B22:C22"/>
    <mergeCell ref="D28:E28"/>
    <mergeCell ref="B26:C26"/>
    <mergeCell ref="A43:G43"/>
    <mergeCell ref="A44:G44"/>
    <mergeCell ref="F21:G21"/>
    <mergeCell ref="F22:G22"/>
    <mergeCell ref="F29:G29"/>
    <mergeCell ref="F32:G32"/>
    <mergeCell ref="E36:G36"/>
    <mergeCell ref="E37:G37"/>
    <mergeCell ref="B48:C49"/>
    <mergeCell ref="D48:D49"/>
    <mergeCell ref="B50:C50"/>
    <mergeCell ref="E46:F46"/>
    <mergeCell ref="E51:F51"/>
    <mergeCell ref="D32:E32"/>
    <mergeCell ref="A36:D36"/>
    <mergeCell ref="A37:D37"/>
    <mergeCell ref="A38:D38"/>
    <mergeCell ref="B66:D66"/>
    <mergeCell ref="E66:G66"/>
    <mergeCell ref="B33:C33"/>
    <mergeCell ref="D33:E33"/>
    <mergeCell ref="F33:G33"/>
    <mergeCell ref="D34:E34"/>
    <mergeCell ref="B65:D65"/>
    <mergeCell ref="B28:C29"/>
    <mergeCell ref="A67:G67"/>
    <mergeCell ref="E65:G65"/>
    <mergeCell ref="E38:G38"/>
    <mergeCell ref="B32:C32"/>
    <mergeCell ref="E39:G39"/>
    <mergeCell ref="F28:G28"/>
    <mergeCell ref="D35:E35"/>
    <mergeCell ref="D29:E29"/>
    <mergeCell ref="D30:E30"/>
    <mergeCell ref="B64:D64"/>
    <mergeCell ref="E64:G64"/>
    <mergeCell ref="E50:F50"/>
    <mergeCell ref="A41:G41"/>
    <mergeCell ref="A62:G62"/>
    <mergeCell ref="E47:F49"/>
    <mergeCell ref="A48:A49"/>
    <mergeCell ref="C288:D288"/>
    <mergeCell ref="C297:D297"/>
    <mergeCell ref="F355:G355"/>
    <mergeCell ref="F357:G357"/>
    <mergeCell ref="F356:G356"/>
    <mergeCell ref="A353:G353"/>
    <mergeCell ref="C357:E357"/>
    <mergeCell ref="C356:E356"/>
    <mergeCell ref="C354:E354"/>
    <mergeCell ref="F354:G354"/>
    <mergeCell ref="C355:E355"/>
    <mergeCell ref="C352:E352"/>
    <mergeCell ref="C294:D294"/>
    <mergeCell ref="F294:G294"/>
    <mergeCell ref="A292:G292"/>
    <mergeCell ref="A293:B293"/>
    <mergeCell ref="E316:G316"/>
    <mergeCell ref="A301:B301"/>
    <mergeCell ref="C301:D301"/>
    <mergeCell ref="F301:G301"/>
    <mergeCell ref="A309:B309"/>
    <mergeCell ref="A337:G337"/>
    <mergeCell ref="A300:G300"/>
    <mergeCell ref="C333:D333"/>
    <mergeCell ref="C340:D340"/>
    <mergeCell ref="F340:G340"/>
    <mergeCell ref="C341:D341"/>
    <mergeCell ref="F341:G341"/>
    <mergeCell ref="C344:D344"/>
    <mergeCell ref="C338:D338"/>
    <mergeCell ref="C339:D339"/>
    <mergeCell ref="F334:G334"/>
    <mergeCell ref="E330:G330"/>
    <mergeCell ref="A336:G336"/>
    <mergeCell ref="A306:G306"/>
    <mergeCell ref="F309:G309"/>
    <mergeCell ref="E318:G318"/>
    <mergeCell ref="A315:G315"/>
    <mergeCell ref="C323:D323"/>
    <mergeCell ref="E323:G323"/>
    <mergeCell ref="A325:G325"/>
    <mergeCell ref="C329:D329"/>
    <mergeCell ref="F302:G302"/>
    <mergeCell ref="A303:G303"/>
    <mergeCell ref="A304:B304"/>
    <mergeCell ref="C304:D304"/>
    <mergeCell ref="F304:G304"/>
    <mergeCell ref="A305:B305"/>
    <mergeCell ref="C305:D305"/>
    <mergeCell ref="F305:G305"/>
    <mergeCell ref="E329:G329"/>
    <mergeCell ref="C318:D318"/>
    <mergeCell ref="E324:G324"/>
    <mergeCell ref="E328:G328"/>
    <mergeCell ref="A323:B323"/>
    <mergeCell ref="A324:B324"/>
    <mergeCell ref="C322:D322"/>
    <mergeCell ref="E322:G322"/>
    <mergeCell ref="E280:F280"/>
    <mergeCell ref="C278:D278"/>
    <mergeCell ref="E278:F278"/>
    <mergeCell ref="A320:G320"/>
    <mergeCell ref="C321:D321"/>
    <mergeCell ref="F298:G298"/>
    <mergeCell ref="C319:D319"/>
    <mergeCell ref="A287:G287"/>
    <mergeCell ref="E319:G319"/>
    <mergeCell ref="A314:G314"/>
    <mergeCell ref="A302:B302"/>
    <mergeCell ref="E285:F285"/>
    <mergeCell ref="C285:D285"/>
    <mergeCell ref="E283:F283"/>
    <mergeCell ref="A297:B297"/>
    <mergeCell ref="E289:F289"/>
    <mergeCell ref="C284:D284"/>
    <mergeCell ref="F297:G297"/>
    <mergeCell ref="A295:G295"/>
    <mergeCell ref="E286:F286"/>
    <mergeCell ref="E288:F288"/>
    <mergeCell ref="C293:D293"/>
    <mergeCell ref="F293:G293"/>
    <mergeCell ref="C276:D276"/>
    <mergeCell ref="E276:F276"/>
    <mergeCell ref="C272:D272"/>
    <mergeCell ref="E272:F272"/>
    <mergeCell ref="C273:D273"/>
    <mergeCell ref="C275:D275"/>
    <mergeCell ref="E268:F268"/>
    <mergeCell ref="E274:F274"/>
    <mergeCell ref="E279:F279"/>
    <mergeCell ref="A100:G100"/>
    <mergeCell ref="E266:F266"/>
    <mergeCell ref="A263:G263"/>
    <mergeCell ref="E265:F265"/>
    <mergeCell ref="F332:G332"/>
    <mergeCell ref="A296:G296"/>
    <mergeCell ref="A298:B298"/>
    <mergeCell ref="C298:D298"/>
    <mergeCell ref="C324:D324"/>
    <mergeCell ref="C326:D326"/>
    <mergeCell ref="A327:G327"/>
    <mergeCell ref="C328:D328"/>
    <mergeCell ref="E267:F267"/>
    <mergeCell ref="A277:G277"/>
    <mergeCell ref="E284:F284"/>
    <mergeCell ref="C281:D281"/>
    <mergeCell ref="E281:F281"/>
    <mergeCell ref="C282:D282"/>
    <mergeCell ref="E282:F282"/>
    <mergeCell ref="C283:D283"/>
    <mergeCell ref="C289:D289"/>
    <mergeCell ref="A321:B321"/>
    <mergeCell ref="A322:B322"/>
    <mergeCell ref="C266:D266"/>
    <mergeCell ref="A259:C259"/>
    <mergeCell ref="G219:G259"/>
    <mergeCell ref="A379:C379"/>
    <mergeCell ref="D379:G379"/>
    <mergeCell ref="C360:E360"/>
    <mergeCell ref="A368:G368"/>
    <mergeCell ref="A369:G369"/>
    <mergeCell ref="C370:E370"/>
    <mergeCell ref="F370:G370"/>
    <mergeCell ref="C371:E371"/>
    <mergeCell ref="F371:G371"/>
    <mergeCell ref="C372:E372"/>
    <mergeCell ref="F372:G372"/>
    <mergeCell ref="E275:F275"/>
    <mergeCell ref="C274:D274"/>
    <mergeCell ref="C280:D280"/>
    <mergeCell ref="A269:G269"/>
    <mergeCell ref="C270:D270"/>
    <mergeCell ref="E270:F270"/>
    <mergeCell ref="C271:D271"/>
    <mergeCell ref="E271:F271"/>
    <mergeCell ref="C279:D279"/>
    <mergeCell ref="E273:F273"/>
  </mergeCells>
  <phoneticPr fontId="38" type="noConversion"/>
  <hyperlinks>
    <hyperlink ref="E70" r:id="rId1"/>
    <hyperlink ref="E71" r:id="rId2"/>
    <hyperlink ref="G77" r:id="rId3" location="!/"/>
    <hyperlink ref="G78" r:id="rId4" location="!/"/>
    <hyperlink ref="G79" r:id="rId5" location="!/"/>
    <hyperlink ref="A45" r:id="rId6"/>
    <hyperlink ref="A43" r:id="rId7"/>
    <hyperlink ref="G48" r:id="rId8"/>
    <hyperlink ref="G50" r:id="rId9"/>
    <hyperlink ref="G51" r:id="rId10"/>
    <hyperlink ref="G84" r:id="rId11" location="programasActividades"/>
    <hyperlink ref="G83" r:id="rId12" location="programasActividades"/>
    <hyperlink ref="E330" r:id="rId13"/>
    <hyperlink ref="F350" r:id="rId14"/>
    <hyperlink ref="F355" r:id="rId15"/>
    <hyperlink ref="F356" r:id="rId16"/>
    <hyperlink ref="F357" r:id="rId17"/>
    <hyperlink ref="E324" r:id="rId18"/>
    <hyperlink ref="E323" r:id="rId19"/>
    <hyperlink ref="E322" r:id="rId20"/>
    <hyperlink ref="E321" r:id="rId21"/>
    <hyperlink ref="G206" r:id="rId22"/>
    <hyperlink ref="G215" r:id="rId23"/>
    <hyperlink ref="G164" r:id="rId24"/>
    <hyperlink ref="G165" r:id="rId25"/>
    <hyperlink ref="G166" r:id="rId26"/>
    <hyperlink ref="G167" r:id="rId27"/>
    <hyperlink ref="G168" r:id="rId28"/>
    <hyperlink ref="G179" r:id="rId29" display="https://www.meteorologia.gov.py/emas/"/>
    <hyperlink ref="G178" r:id="rId30" display="https://www.meteorologia.gov.py/sinop/"/>
    <hyperlink ref="G175" r:id="rId31" display="https://drive.google.com/drive/folders/1iFeevP6dZRy4eJxWqEPRNnNMwU1ZXIRf?usp=share_link"/>
    <hyperlink ref="G176" r:id="rId32" display="https://www.meteorologia.gov.py/publicaciones/"/>
    <hyperlink ref="G173" r:id="rId33" display="https://www.redemet.aer.mil.br/"/>
    <hyperlink ref="G172" r:id="rId34" display="https://www.meteorologia.gov.py/wp-content/uploads/2023/04/"/>
    <hyperlink ref="G171" r:id="rId35" display="https://www.meteorologia.gov.py/publicaciones/"/>
    <hyperlink ref="G193" r:id="rId36"/>
    <hyperlink ref="G194" r:id="rId37"/>
    <hyperlink ref="G196" r:id="rId38"/>
    <hyperlink ref="G197" r:id="rId39"/>
    <hyperlink ref="F298" r:id="rId40"/>
  </hyperlinks>
  <printOptions horizontalCentered="1"/>
  <pageMargins left="0.23622047244094491" right="0.23622047244094491" top="0.74803149606299213" bottom="0.74803149606299213" header="0.31496062992125984" footer="0.31496062992125984"/>
  <pageSetup scale="63" orientation="landscape" r:id="rId41"/>
  <headerFooter>
    <oddFooter>Página &amp;P</oddFooter>
  </headerFooter>
  <rowBreaks count="18" manualBreakCount="18">
    <brk id="40" max="16383" man="1"/>
    <brk id="74" max="6" man="1"/>
    <brk id="88" max="6" man="1"/>
    <brk id="95" max="6" man="1"/>
    <brk id="99" max="6" man="1"/>
    <brk id="129" max="6" man="1"/>
    <brk id="186" max="6" man="1"/>
    <brk id="215" max="16383" man="1"/>
    <brk id="216" max="6" man="1"/>
    <brk id="261" max="6" man="1"/>
    <brk id="276" max="6" man="1"/>
    <brk id="289" max="6" man="1"/>
    <brk id="299" max="6" man="1"/>
    <brk id="310" max="6" man="1"/>
    <brk id="324" max="6" man="1"/>
    <brk id="335" max="6" man="1"/>
    <brk id="360" max="6" man="1"/>
    <brk id="372" max="6" man="1"/>
  </rowBreaks>
  <drawing r:id="rId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PARCIAL ABR A JUN 2024</vt:lpstr>
      <vt:lpstr>'INFORME PARCIAL ABR A JUN 2024'!Área_de_impresión</vt:lpstr>
      <vt:lpstr>'INFORME PARCIAL ABR A JUN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Antonio Sanabria Orue</cp:lastModifiedBy>
  <cp:lastPrinted>2024-07-15T16:14:53Z</cp:lastPrinted>
  <dcterms:created xsi:type="dcterms:W3CDTF">2020-06-23T19:35:00Z</dcterms:created>
  <dcterms:modified xsi:type="dcterms:W3CDTF">2024-07-15T16:15:46Z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